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"/>
    </mc:Choice>
  </mc:AlternateContent>
  <bookViews>
    <workbookView xWindow="-401" yWindow="-163" windowWidth="15565" windowHeight="11094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'!$A$1:$BA$84</definedName>
  </definedNames>
  <calcPr calcId="162913"/>
</workbook>
</file>

<file path=xl/calcChain.xml><?xml version="1.0" encoding="utf-8"?>
<calcChain xmlns="http://schemas.openxmlformats.org/spreadsheetml/2006/main">
  <c r="AP13" i="14" l="1"/>
  <c r="AP12" i="14"/>
  <c r="AP11" i="14"/>
  <c r="AP10" i="14"/>
  <c r="AP9" i="14"/>
  <c r="AP8" i="14"/>
  <c r="F9" i="14"/>
  <c r="F10" i="14"/>
  <c r="F11" i="14"/>
  <c r="F12" i="14"/>
  <c r="F13" i="14"/>
  <c r="F8" i="14"/>
  <c r="AT25" i="13" l="1"/>
  <c r="AU25" i="13"/>
  <c r="AT71" i="13"/>
  <c r="AU71" i="13"/>
  <c r="AV71" i="13"/>
  <c r="AT65" i="13"/>
  <c r="AU65" i="13"/>
  <c r="F54" i="13"/>
  <c r="F60" i="13"/>
  <c r="AO72" i="13"/>
  <c r="AO71" i="13" s="1"/>
  <c r="AP72" i="13"/>
  <c r="AP71" i="13" s="1"/>
  <c r="AQ72" i="13"/>
  <c r="F51" i="13"/>
  <c r="AF71" i="13"/>
  <c r="AG71" i="13"/>
  <c r="AJ25" i="13"/>
  <c r="AK25" i="13"/>
  <c r="AJ65" i="13"/>
  <c r="AK65" i="13"/>
  <c r="X11" i="13"/>
  <c r="AF25" i="13"/>
  <c r="F57" i="13"/>
  <c r="G13" i="13"/>
  <c r="G14" i="13"/>
  <c r="G15" i="13"/>
  <c r="G16" i="13"/>
  <c r="G17" i="13"/>
  <c r="G18" i="13"/>
  <c r="G19" i="13"/>
  <c r="G20" i="13"/>
  <c r="G21" i="13"/>
  <c r="G22" i="13"/>
  <c r="AA73" i="13"/>
  <c r="AA71" i="13" s="1"/>
  <c r="AB73" i="13"/>
  <c r="AB71" i="13" s="1"/>
  <c r="AC73" i="13"/>
  <c r="AA65" i="13"/>
  <c r="AB65" i="13"/>
  <c r="AC62" i="13"/>
  <c r="Z62" i="13"/>
  <c r="X62" i="13"/>
  <c r="W62" i="13"/>
  <c r="Z24" i="13"/>
  <c r="F42" i="13"/>
  <c r="X73" i="13"/>
  <c r="U73" i="13" l="1"/>
  <c r="U39" i="13"/>
  <c r="T39" i="13"/>
  <c r="T68" i="13" s="1"/>
  <c r="F30" i="13" l="1"/>
  <c r="F31" i="13"/>
  <c r="F32" i="13"/>
  <c r="E30" i="13"/>
  <c r="E31" i="13"/>
  <c r="E32" i="13"/>
  <c r="AY39" i="13"/>
  <c r="AV39" i="13"/>
  <c r="AV25" i="13" s="1"/>
  <c r="AQ39" i="13"/>
  <c r="AL39" i="13"/>
  <c r="AG39" i="13"/>
  <c r="AG25" i="13" s="1"/>
  <c r="AC39" i="13"/>
  <c r="AC63" i="13" s="1"/>
  <c r="AX39" i="13"/>
  <c r="AX25" i="13" s="1"/>
  <c r="AS39" i="13"/>
  <c r="AS25" i="13" s="1"/>
  <c r="AN39" i="13"/>
  <c r="AI39" i="13"/>
  <c r="AI25" i="13" s="1"/>
  <c r="AE39" i="13"/>
  <c r="AE25" i="13" s="1"/>
  <c r="Z39" i="13"/>
  <c r="X39" i="13"/>
  <c r="W39" i="13"/>
  <c r="AL25" i="13" l="1"/>
  <c r="W25" i="13"/>
  <c r="W63" i="13"/>
  <c r="X25" i="13"/>
  <c r="X63" i="13"/>
  <c r="Z63" i="13"/>
  <c r="Z25" i="13"/>
  <c r="AY33" i="13"/>
  <c r="AX33" i="13"/>
  <c r="AV33" i="13"/>
  <c r="AU33" i="13"/>
  <c r="AT33" i="13"/>
  <c r="AS33" i="13"/>
  <c r="AQ33" i="13"/>
  <c r="AP33" i="13"/>
  <c r="AO33" i="13"/>
  <c r="AN33" i="13"/>
  <c r="AL33" i="13"/>
  <c r="AK33" i="13"/>
  <c r="AJ33" i="13"/>
  <c r="AI33" i="13"/>
  <c r="AG33" i="13"/>
  <c r="AF33" i="13"/>
  <c r="AE33" i="13"/>
  <c r="AC33" i="13"/>
  <c r="AB33" i="13"/>
  <c r="AA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AY27" i="13"/>
  <c r="AX27" i="13"/>
  <c r="AV27" i="13"/>
  <c r="AW27" i="13" s="1"/>
  <c r="AU27" i="13"/>
  <c r="AT27" i="13"/>
  <c r="AS27" i="13"/>
  <c r="AQ27" i="13"/>
  <c r="AR27" i="13" s="1"/>
  <c r="AP27" i="13"/>
  <c r="AO27" i="13"/>
  <c r="AN27" i="13"/>
  <c r="AL27" i="13"/>
  <c r="AM27" i="13" s="1"/>
  <c r="AK27" i="13"/>
  <c r="AJ27" i="13"/>
  <c r="AI27" i="13"/>
  <c r="AG27" i="13"/>
  <c r="AH27" i="13" s="1"/>
  <c r="AF27" i="13"/>
  <c r="AE27" i="13"/>
  <c r="AC27" i="13"/>
  <c r="AB27" i="13"/>
  <c r="AA27" i="13"/>
  <c r="Z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AY72" i="13"/>
  <c r="AY34" i="13" s="1"/>
  <c r="AV34" i="13"/>
  <c r="AV11" i="13" s="1"/>
  <c r="AQ34" i="13"/>
  <c r="AQ24" i="13" s="1"/>
  <c r="AQ11" i="13" s="1"/>
  <c r="AL34" i="13"/>
  <c r="AG72" i="13"/>
  <c r="AG34" i="13" s="1"/>
  <c r="AG24" i="13" s="1"/>
  <c r="AG11" i="13" s="1"/>
  <c r="X71" i="13"/>
  <c r="U72" i="13"/>
  <c r="U34" i="13" s="1"/>
  <c r="R72" i="13"/>
  <c r="R34" i="13" s="1"/>
  <c r="R24" i="13" s="1"/>
  <c r="R11" i="13" s="1"/>
  <c r="O72" i="13"/>
  <c r="O34" i="13" s="1"/>
  <c r="L72" i="13"/>
  <c r="L34" i="13" s="1"/>
  <c r="L24" i="13" s="1"/>
  <c r="L11" i="13" s="1"/>
  <c r="K73" i="13"/>
  <c r="K35" i="13" s="1"/>
  <c r="N73" i="13"/>
  <c r="N35" i="13" s="1"/>
  <c r="Q73" i="13"/>
  <c r="Q35" i="13" s="1"/>
  <c r="Q25" i="13" s="1"/>
  <c r="Q12" i="13" s="1"/>
  <c r="T73" i="13"/>
  <c r="T35" i="13" s="1"/>
  <c r="T25" i="13" s="1"/>
  <c r="T12" i="13" s="1"/>
  <c r="W73" i="13"/>
  <c r="Z73" i="13"/>
  <c r="AE73" i="13"/>
  <c r="AI73" i="13"/>
  <c r="AN73" i="13"/>
  <c r="AN35" i="13" s="1"/>
  <c r="AS73" i="13"/>
  <c r="AX73" i="13"/>
  <c r="AX72" i="13"/>
  <c r="AS72" i="13"/>
  <c r="AN72" i="13"/>
  <c r="AI72" i="13"/>
  <c r="AI34" i="13" s="1"/>
  <c r="AI24" i="13" s="1"/>
  <c r="AI11" i="13" s="1"/>
  <c r="AE72" i="13"/>
  <c r="AE34" i="13" s="1"/>
  <c r="AE24" i="13" s="1"/>
  <c r="AE11" i="13" s="1"/>
  <c r="Z72" i="13"/>
  <c r="Z34" i="13" s="1"/>
  <c r="W72" i="13"/>
  <c r="W34" i="13" s="1"/>
  <c r="W24" i="13" s="1"/>
  <c r="W11" i="13" s="1"/>
  <c r="T72" i="13"/>
  <c r="T34" i="13" s="1"/>
  <c r="Q72" i="13"/>
  <c r="Q34" i="13" s="1"/>
  <c r="Q24" i="13" s="1"/>
  <c r="Q11" i="13" s="1"/>
  <c r="N72" i="13"/>
  <c r="N34" i="13" s="1"/>
  <c r="K72" i="13"/>
  <c r="K34" i="13" s="1"/>
  <c r="K24" i="13" s="1"/>
  <c r="K11" i="13" s="1"/>
  <c r="I72" i="13"/>
  <c r="I34" i="13" s="1"/>
  <c r="H73" i="13"/>
  <c r="H35" i="13" s="1"/>
  <c r="H72" i="13"/>
  <c r="AY70" i="13"/>
  <c r="AV70" i="13"/>
  <c r="AQ70" i="13"/>
  <c r="AL70" i="13"/>
  <c r="AG70" i="13"/>
  <c r="AC70" i="13"/>
  <c r="X70" i="13"/>
  <c r="U70" i="13"/>
  <c r="R70" i="13"/>
  <c r="O70" i="13"/>
  <c r="L70" i="13"/>
  <c r="K70" i="13"/>
  <c r="N70" i="13"/>
  <c r="Q70" i="13"/>
  <c r="T70" i="13"/>
  <c r="W70" i="13"/>
  <c r="Z70" i="13"/>
  <c r="AE70" i="13"/>
  <c r="AI70" i="13"/>
  <c r="AN70" i="13"/>
  <c r="AS70" i="13"/>
  <c r="AX70" i="13"/>
  <c r="AX69" i="13"/>
  <c r="AY69" i="13"/>
  <c r="AV69" i="13"/>
  <c r="AQ69" i="13"/>
  <c r="AL69" i="13"/>
  <c r="AG69" i="13"/>
  <c r="AC69" i="13"/>
  <c r="X69" i="13"/>
  <c r="U69" i="13"/>
  <c r="R69" i="13"/>
  <c r="O69" i="13"/>
  <c r="L69" i="13"/>
  <c r="AS69" i="13"/>
  <c r="AN69" i="13"/>
  <c r="AI69" i="13"/>
  <c r="AE69" i="13"/>
  <c r="Z69" i="13"/>
  <c r="W69" i="13"/>
  <c r="T69" i="13"/>
  <c r="Q69" i="13"/>
  <c r="N69" i="13"/>
  <c r="K69" i="13"/>
  <c r="I70" i="13"/>
  <c r="I69" i="13"/>
  <c r="H70" i="13"/>
  <c r="H69" i="13"/>
  <c r="L67" i="13"/>
  <c r="L29" i="13" s="1"/>
  <c r="O67" i="13"/>
  <c r="O29" i="13" s="1"/>
  <c r="R67" i="13"/>
  <c r="R29" i="13" s="1"/>
  <c r="U67" i="13"/>
  <c r="U29" i="13" s="1"/>
  <c r="X67" i="13"/>
  <c r="X29" i="13" s="1"/>
  <c r="AC67" i="13"/>
  <c r="AC29" i="13" s="1"/>
  <c r="AG67" i="13"/>
  <c r="AG29" i="13" s="1"/>
  <c r="AL67" i="13"/>
  <c r="AQ67" i="13"/>
  <c r="AQ29" i="13" s="1"/>
  <c r="AV67" i="13"/>
  <c r="AV29" i="13" s="1"/>
  <c r="AY67" i="13"/>
  <c r="AY29" i="13" s="1"/>
  <c r="AY66" i="13"/>
  <c r="AY28" i="13" s="1"/>
  <c r="AV66" i="13"/>
  <c r="AQ66" i="13"/>
  <c r="AQ28" i="13" s="1"/>
  <c r="AL66" i="13"/>
  <c r="AL28" i="13" s="1"/>
  <c r="AG66" i="13"/>
  <c r="AG28" i="13" s="1"/>
  <c r="AC66" i="13"/>
  <c r="X66" i="13"/>
  <c r="X28" i="13" s="1"/>
  <c r="U66" i="13"/>
  <c r="U28" i="13" s="1"/>
  <c r="R66" i="13"/>
  <c r="R28" i="13" s="1"/>
  <c r="O66" i="13"/>
  <c r="O28" i="13" s="1"/>
  <c r="L66" i="13"/>
  <c r="L28" i="13" s="1"/>
  <c r="K67" i="13"/>
  <c r="K29" i="13" s="1"/>
  <c r="N67" i="13"/>
  <c r="N29" i="13" s="1"/>
  <c r="Q67" i="13"/>
  <c r="T67" i="13"/>
  <c r="W67" i="13"/>
  <c r="Z67" i="13"/>
  <c r="AE67" i="13"/>
  <c r="AI67" i="13"/>
  <c r="AN67" i="13"/>
  <c r="AS67" i="13"/>
  <c r="AX67" i="13"/>
  <c r="AX66" i="13"/>
  <c r="AS66" i="13"/>
  <c r="AN66" i="13"/>
  <c r="AI66" i="13"/>
  <c r="AE66" i="13"/>
  <c r="Z66" i="13"/>
  <c r="Z28" i="13" s="1"/>
  <c r="W66" i="13"/>
  <c r="W28" i="13" s="1"/>
  <c r="T66" i="13"/>
  <c r="T28" i="13" s="1"/>
  <c r="Q66" i="13"/>
  <c r="Q28" i="13" s="1"/>
  <c r="N66" i="13"/>
  <c r="N28" i="13" s="1"/>
  <c r="K66" i="13"/>
  <c r="K28" i="13" s="1"/>
  <c r="I67" i="13"/>
  <c r="I66" i="13"/>
  <c r="H67" i="13"/>
  <c r="H66" i="13"/>
  <c r="U24" i="13"/>
  <c r="U11" i="13" s="1"/>
  <c r="O24" i="13"/>
  <c r="O11" i="13" s="1"/>
  <c r="K25" i="13"/>
  <c r="K12" i="13" s="1"/>
  <c r="N25" i="13"/>
  <c r="N12" i="13" s="1"/>
  <c r="W12" i="13"/>
  <c r="AE12" i="13"/>
  <c r="AI12" i="13"/>
  <c r="AN25" i="13"/>
  <c r="AN12" i="13" s="1"/>
  <c r="AS12" i="13"/>
  <c r="AX12" i="13"/>
  <c r="Z11" i="13"/>
  <c r="T24" i="13"/>
  <c r="N24" i="13"/>
  <c r="N11" i="13" s="1"/>
  <c r="I39" i="13"/>
  <c r="F39" i="13" s="1"/>
  <c r="J37" i="13"/>
  <c r="K37" i="13"/>
  <c r="K61" i="13" s="1"/>
  <c r="L37" i="13"/>
  <c r="L61" i="13" s="1"/>
  <c r="L73" i="13" s="1"/>
  <c r="L35" i="13" s="1"/>
  <c r="L25" i="13" s="1"/>
  <c r="L12" i="13" s="1"/>
  <c r="M37" i="13"/>
  <c r="N37" i="13"/>
  <c r="O37" i="13"/>
  <c r="O23" i="13" s="1"/>
  <c r="P37" i="13"/>
  <c r="P61" i="13" s="1"/>
  <c r="Q37" i="13"/>
  <c r="Q23" i="13" s="1"/>
  <c r="Q10" i="13" s="1"/>
  <c r="R37" i="13"/>
  <c r="S37" i="13"/>
  <c r="S61" i="13" s="1"/>
  <c r="T37" i="13"/>
  <c r="T61" i="13" s="1"/>
  <c r="U37" i="13"/>
  <c r="U61" i="13" s="1"/>
  <c r="V37" i="13"/>
  <c r="W37" i="13"/>
  <c r="W61" i="13" s="1"/>
  <c r="X37" i="13"/>
  <c r="X61" i="13" s="1"/>
  <c r="Y37" i="13"/>
  <c r="Z37" i="13"/>
  <c r="AA37" i="13"/>
  <c r="AA23" i="13" s="1"/>
  <c r="AA10" i="13" s="1"/>
  <c r="AB37" i="13"/>
  <c r="AB23" i="13" s="1"/>
  <c r="AB10" i="13" s="1"/>
  <c r="AC37" i="13"/>
  <c r="AC23" i="13" s="1"/>
  <c r="AD37" i="13"/>
  <c r="AE37" i="13"/>
  <c r="AE61" i="13" s="1"/>
  <c r="AF37" i="13"/>
  <c r="AF23" i="13" s="1"/>
  <c r="AF10" i="13" s="1"/>
  <c r="AG37" i="13"/>
  <c r="AG61" i="13" s="1"/>
  <c r="AH37" i="13"/>
  <c r="AI37" i="13"/>
  <c r="AI61" i="13" s="1"/>
  <c r="AJ37" i="13"/>
  <c r="AJ23" i="13" s="1"/>
  <c r="AJ10" i="13" s="1"/>
  <c r="AK37" i="13"/>
  <c r="AK23" i="13" s="1"/>
  <c r="AK10" i="13" s="1"/>
  <c r="AL37" i="13"/>
  <c r="AL23" i="13" s="1"/>
  <c r="AM37" i="13"/>
  <c r="AN37" i="13"/>
  <c r="AN61" i="13" s="1"/>
  <c r="AO37" i="13"/>
  <c r="AO61" i="13" s="1"/>
  <c r="AP37" i="13"/>
  <c r="AP61" i="13" s="1"/>
  <c r="AQ37" i="13"/>
  <c r="AQ61" i="13" s="1"/>
  <c r="AR37" i="13"/>
  <c r="AS37" i="13"/>
  <c r="AS61" i="13" s="1"/>
  <c r="AT37" i="13"/>
  <c r="AT23" i="13" s="1"/>
  <c r="AT10" i="13" s="1"/>
  <c r="AU37" i="13"/>
  <c r="AU23" i="13" s="1"/>
  <c r="AU10" i="13" s="1"/>
  <c r="AV37" i="13"/>
  <c r="AV23" i="13" s="1"/>
  <c r="AW37" i="13"/>
  <c r="AX37" i="13"/>
  <c r="AX61" i="13" s="1"/>
  <c r="AY37" i="13"/>
  <c r="AY23" i="13" s="1"/>
  <c r="AZ37" i="13"/>
  <c r="I38" i="13"/>
  <c r="H39" i="13"/>
  <c r="H38" i="13"/>
  <c r="H28" i="13" s="1"/>
  <c r="K23" i="13"/>
  <c r="K10" i="13" s="1"/>
  <c r="N23" i="13"/>
  <c r="N10" i="13" s="1"/>
  <c r="R23" i="13"/>
  <c r="Z23" i="13"/>
  <c r="Z10" i="13" s="1"/>
  <c r="AG23" i="13"/>
  <c r="H71" i="13"/>
  <c r="I71" i="13"/>
  <c r="K71" i="13"/>
  <c r="L71" i="13"/>
  <c r="N71" i="13"/>
  <c r="O71" i="13"/>
  <c r="Q71" i="13"/>
  <c r="R71" i="13"/>
  <c r="T71" i="13"/>
  <c r="U71" i="13"/>
  <c r="AJ71" i="13"/>
  <c r="AK71" i="13"/>
  <c r="AL71" i="13"/>
  <c r="AY71" i="13"/>
  <c r="H68" i="13"/>
  <c r="I68" i="13"/>
  <c r="K68" i="13"/>
  <c r="L68" i="13"/>
  <c r="N68" i="13"/>
  <c r="O68" i="13"/>
  <c r="Q68" i="13"/>
  <c r="R68" i="13"/>
  <c r="W68" i="13"/>
  <c r="X68" i="13"/>
  <c r="Z68" i="13"/>
  <c r="AA68" i="13"/>
  <c r="AB68" i="13"/>
  <c r="AC68" i="13"/>
  <c r="AE68" i="13"/>
  <c r="AF68" i="13"/>
  <c r="AG68" i="13"/>
  <c r="AI68" i="13"/>
  <c r="AJ68" i="13"/>
  <c r="AK68" i="13"/>
  <c r="AL68" i="13"/>
  <c r="AN68" i="13"/>
  <c r="AO68" i="13"/>
  <c r="AP68" i="13"/>
  <c r="AQ68" i="13"/>
  <c r="AT68" i="13"/>
  <c r="AU68" i="13"/>
  <c r="AV68" i="13"/>
  <c r="AX68" i="13"/>
  <c r="AY68" i="13"/>
  <c r="H65" i="13"/>
  <c r="I65" i="13"/>
  <c r="K65" i="13"/>
  <c r="L65" i="13"/>
  <c r="N65" i="13"/>
  <c r="O65" i="13"/>
  <c r="Q65" i="13"/>
  <c r="R65" i="13"/>
  <c r="T65" i="13"/>
  <c r="U65" i="13"/>
  <c r="X65" i="13"/>
  <c r="AF65" i="13"/>
  <c r="AG65" i="13"/>
  <c r="AO65" i="13"/>
  <c r="AP65" i="13"/>
  <c r="AQ65" i="13"/>
  <c r="AY65" i="13"/>
  <c r="J61" i="13"/>
  <c r="M61" i="13"/>
  <c r="N61" i="13"/>
  <c r="O61" i="13"/>
  <c r="O73" i="13" s="1"/>
  <c r="O35" i="13" s="1"/>
  <c r="O25" i="13" s="1"/>
  <c r="O12" i="13" s="1"/>
  <c r="R61" i="13"/>
  <c r="R73" i="13" s="1"/>
  <c r="R35" i="13" s="1"/>
  <c r="R25" i="13" s="1"/>
  <c r="R12" i="13" s="1"/>
  <c r="Z61" i="13"/>
  <c r="AA61" i="13"/>
  <c r="AK61" i="13"/>
  <c r="AL61" i="13"/>
  <c r="AT61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Z58" i="13"/>
  <c r="AA58" i="13"/>
  <c r="AB58" i="13"/>
  <c r="AC58" i="13"/>
  <c r="AD58" i="13"/>
  <c r="AE58" i="13"/>
  <c r="AF58" i="13"/>
  <c r="AG58" i="13"/>
  <c r="AI58" i="13"/>
  <c r="AJ58" i="13"/>
  <c r="AK58" i="13"/>
  <c r="AL58" i="13"/>
  <c r="AN58" i="13"/>
  <c r="AO58" i="13"/>
  <c r="AP58" i="13"/>
  <c r="AQ58" i="13"/>
  <c r="AR58" i="13"/>
  <c r="AS58" i="13"/>
  <c r="AT58" i="13"/>
  <c r="AU58" i="13"/>
  <c r="AV58" i="13"/>
  <c r="AW58" i="13" s="1"/>
  <c r="AX58" i="13"/>
  <c r="AY58" i="13"/>
  <c r="AZ58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Z55" i="13"/>
  <c r="AA55" i="13"/>
  <c r="AB55" i="13"/>
  <c r="AC55" i="13"/>
  <c r="AD55" i="13"/>
  <c r="AE55" i="13"/>
  <c r="AF55" i="13"/>
  <c r="AG55" i="13"/>
  <c r="AI55" i="13"/>
  <c r="AJ55" i="13"/>
  <c r="AK55" i="13"/>
  <c r="AL55" i="13"/>
  <c r="AN55" i="13"/>
  <c r="AO55" i="13"/>
  <c r="AP55" i="13"/>
  <c r="AQ55" i="13"/>
  <c r="AR55" i="13"/>
  <c r="AS55" i="13"/>
  <c r="AT55" i="13"/>
  <c r="AU55" i="13"/>
  <c r="AV55" i="13"/>
  <c r="AX55" i="13"/>
  <c r="AY55" i="13"/>
  <c r="AZ55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Z52" i="13"/>
  <c r="AA52" i="13"/>
  <c r="AB52" i="13"/>
  <c r="AC52" i="13"/>
  <c r="AD52" i="13"/>
  <c r="AE52" i="13"/>
  <c r="AF52" i="13"/>
  <c r="AG52" i="13"/>
  <c r="AI52" i="13"/>
  <c r="AJ52" i="13"/>
  <c r="AK52" i="13"/>
  <c r="AL52" i="13"/>
  <c r="AN52" i="13"/>
  <c r="AO52" i="13"/>
  <c r="AP52" i="13"/>
  <c r="AQ52" i="13"/>
  <c r="AR52" i="13"/>
  <c r="AS52" i="13"/>
  <c r="AT52" i="13"/>
  <c r="AU52" i="13"/>
  <c r="AV52" i="13"/>
  <c r="AX52" i="13"/>
  <c r="AY52" i="13"/>
  <c r="AZ52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F44" i="13"/>
  <c r="F45" i="13"/>
  <c r="F47" i="13"/>
  <c r="F33" i="13" s="1"/>
  <c r="F48" i="13"/>
  <c r="F50" i="13"/>
  <c r="F53" i="13"/>
  <c r="F52" i="13" s="1"/>
  <c r="F56" i="13"/>
  <c r="F59" i="13"/>
  <c r="F58" i="13" s="1"/>
  <c r="E44" i="13"/>
  <c r="E45" i="13"/>
  <c r="E47" i="13"/>
  <c r="E33" i="13" s="1"/>
  <c r="E48" i="13"/>
  <c r="E50" i="13"/>
  <c r="E51" i="13"/>
  <c r="E53" i="13"/>
  <c r="E54" i="13"/>
  <c r="E56" i="13"/>
  <c r="E57" i="13"/>
  <c r="E59" i="13"/>
  <c r="E60" i="13"/>
  <c r="F41" i="13"/>
  <c r="F27" i="13" s="1"/>
  <c r="E42" i="13"/>
  <c r="G42" i="13" s="1"/>
  <c r="E41" i="13"/>
  <c r="E27" i="13" s="1"/>
  <c r="E39" i="13"/>
  <c r="E63" i="13" s="1"/>
  <c r="AV61" i="13" l="1"/>
  <c r="AJ61" i="13"/>
  <c r="AN23" i="13"/>
  <c r="AN10" i="13" s="1"/>
  <c r="I28" i="13"/>
  <c r="E38" i="13"/>
  <c r="E62" i="13" s="1"/>
  <c r="AS23" i="13"/>
  <c r="AS10" i="13" s="1"/>
  <c r="Q61" i="13"/>
  <c r="AO23" i="13"/>
  <c r="AO10" i="13" s="1"/>
  <c r="F38" i="13"/>
  <c r="F62" i="13" s="1"/>
  <c r="F67" i="13"/>
  <c r="F65" i="13" s="1"/>
  <c r="AV28" i="13"/>
  <c r="AV65" i="13"/>
  <c r="AW65" i="13" s="1"/>
  <c r="AC61" i="13"/>
  <c r="H29" i="13"/>
  <c r="E29" i="13" s="1"/>
  <c r="AS65" i="13"/>
  <c r="AZ33" i="13"/>
  <c r="AY11" i="13"/>
  <c r="E52" i="13"/>
  <c r="AL29" i="13"/>
  <c r="AL65" i="13"/>
  <c r="AM65" i="13" s="1"/>
  <c r="G45" i="13"/>
  <c r="Y52" i="13"/>
  <c r="Z65" i="13"/>
  <c r="M27" i="13"/>
  <c r="S27" i="13"/>
  <c r="Y27" i="13"/>
  <c r="AD27" i="13"/>
  <c r="AS68" i="13"/>
  <c r="AI71" i="13"/>
  <c r="J33" i="13"/>
  <c r="P33" i="13"/>
  <c r="V33" i="13"/>
  <c r="T11" i="13"/>
  <c r="T10" i="13" s="1"/>
  <c r="T23" i="13"/>
  <c r="AC28" i="13"/>
  <c r="AC65" i="13"/>
  <c r="F49" i="13"/>
  <c r="AY61" i="13"/>
  <c r="AZ61" i="13" s="1"/>
  <c r="AF61" i="13"/>
  <c r="AQ23" i="13"/>
  <c r="AQ10" i="13" s="1"/>
  <c r="AR10" i="13" s="1"/>
  <c r="X23" i="13"/>
  <c r="E66" i="13"/>
  <c r="AN28" i="13"/>
  <c r="AN65" i="13"/>
  <c r="E69" i="13"/>
  <c r="H34" i="13"/>
  <c r="E72" i="13"/>
  <c r="AS34" i="13"/>
  <c r="AS24" i="13" s="1"/>
  <c r="AS11" i="13" s="1"/>
  <c r="AS71" i="13"/>
  <c r="W71" i="13"/>
  <c r="Y71" i="13" s="1"/>
  <c r="AI28" i="13"/>
  <c r="AI65" i="13"/>
  <c r="F40" i="13"/>
  <c r="E49" i="13"/>
  <c r="AX23" i="13"/>
  <c r="AX10" i="13" s="1"/>
  <c r="AP23" i="13"/>
  <c r="AP10" i="13" s="1"/>
  <c r="AI23" i="13"/>
  <c r="AI10" i="13" s="1"/>
  <c r="AE23" i="13"/>
  <c r="AE10" i="13" s="1"/>
  <c r="W23" i="13"/>
  <c r="W10" i="13" s="1"/>
  <c r="L23" i="13"/>
  <c r="M23" i="13" s="1"/>
  <c r="AS28" i="13"/>
  <c r="W65" i="13"/>
  <c r="Y65" i="13" s="1"/>
  <c r="AX34" i="13"/>
  <c r="AX24" i="13" s="1"/>
  <c r="AX11" i="13" s="1"/>
  <c r="AX71" i="13"/>
  <c r="AZ71" i="13" s="1"/>
  <c r="J27" i="13"/>
  <c r="P27" i="13"/>
  <c r="V27" i="13"/>
  <c r="AZ27" i="13"/>
  <c r="M33" i="13"/>
  <c r="S33" i="13"/>
  <c r="Y33" i="13"/>
  <c r="AD33" i="13"/>
  <c r="AH33" i="13"/>
  <c r="AM33" i="13"/>
  <c r="AR33" i="13"/>
  <c r="AW33" i="13"/>
  <c r="I29" i="13"/>
  <c r="F29" i="13" s="1"/>
  <c r="E68" i="13"/>
  <c r="AN34" i="13"/>
  <c r="AN24" i="13" s="1"/>
  <c r="AN11" i="13" s="1"/>
  <c r="AN71" i="13"/>
  <c r="AW52" i="13"/>
  <c r="AM55" i="13"/>
  <c r="AH55" i="13"/>
  <c r="Y58" i="13"/>
  <c r="AU61" i="13"/>
  <c r="AB61" i="13"/>
  <c r="AD61" i="13" s="1"/>
  <c r="AD23" i="13"/>
  <c r="I37" i="13"/>
  <c r="AE28" i="13"/>
  <c r="AE65" i="13"/>
  <c r="AX28" i="13"/>
  <c r="AX65" i="13"/>
  <c r="AE71" i="13"/>
  <c r="AC34" i="13"/>
  <c r="AC11" i="13" s="1"/>
  <c r="AC71" i="13"/>
  <c r="AD71" i="13" s="1"/>
  <c r="AC25" i="13"/>
  <c r="F55" i="13"/>
  <c r="E73" i="13"/>
  <c r="Z35" i="13"/>
  <c r="Z12" i="13" s="1"/>
  <c r="Z71" i="13"/>
  <c r="U23" i="13"/>
  <c r="U68" i="13"/>
  <c r="F68" i="13" s="1"/>
  <c r="E55" i="13"/>
  <c r="E58" i="13"/>
  <c r="E67" i="13"/>
  <c r="E70" i="13"/>
  <c r="AW23" i="13"/>
  <c r="AV10" i="13"/>
  <c r="AW10" i="13" s="1"/>
  <c r="AM23" i="13"/>
  <c r="AL10" i="13"/>
  <c r="AM10" i="13" s="1"/>
  <c r="AC10" i="13"/>
  <c r="AD10" i="13" s="1"/>
  <c r="U10" i="13"/>
  <c r="V10" i="13" s="1"/>
  <c r="P23" i="13"/>
  <c r="O10" i="13"/>
  <c r="P10" i="13" s="1"/>
  <c r="G33" i="13"/>
  <c r="F43" i="13"/>
  <c r="F46" i="13"/>
  <c r="AV35" i="13"/>
  <c r="AW61" i="13"/>
  <c r="AR61" i="13"/>
  <c r="AQ73" i="13"/>
  <c r="AM61" i="13"/>
  <c r="AL35" i="13"/>
  <c r="AH61" i="13"/>
  <c r="AG35" i="13"/>
  <c r="AG12" i="13" s="1"/>
  <c r="AC35" i="13"/>
  <c r="Y61" i="13"/>
  <c r="X35" i="13"/>
  <c r="V61" i="13"/>
  <c r="U35" i="13"/>
  <c r="U25" i="13" s="1"/>
  <c r="U12" i="13" s="1"/>
  <c r="H63" i="13"/>
  <c r="F37" i="13"/>
  <c r="G27" i="13"/>
  <c r="E43" i="13"/>
  <c r="E46" i="13"/>
  <c r="AM52" i="13"/>
  <c r="AH52" i="13"/>
  <c r="AW55" i="13"/>
  <c r="Y55" i="13"/>
  <c r="AM58" i="13"/>
  <c r="AH58" i="13"/>
  <c r="AZ65" i="13"/>
  <c r="AR65" i="13"/>
  <c r="AH65" i="13"/>
  <c r="AD65" i="13"/>
  <c r="V65" i="13"/>
  <c r="S65" i="13"/>
  <c r="P65" i="13"/>
  <c r="M65" i="13"/>
  <c r="J65" i="13"/>
  <c r="AZ68" i="13"/>
  <c r="AW68" i="13"/>
  <c r="AR68" i="13"/>
  <c r="AM68" i="13"/>
  <c r="AH68" i="13"/>
  <c r="AD68" i="13"/>
  <c r="Y68" i="13"/>
  <c r="S68" i="13"/>
  <c r="P68" i="13"/>
  <c r="M68" i="13"/>
  <c r="J68" i="13"/>
  <c r="AW71" i="13"/>
  <c r="AM71" i="13"/>
  <c r="AH71" i="13"/>
  <c r="V71" i="13"/>
  <c r="S71" i="13"/>
  <c r="P71" i="13"/>
  <c r="M71" i="13"/>
  <c r="J71" i="13"/>
  <c r="AY10" i="13"/>
  <c r="AR23" i="13"/>
  <c r="AG10" i="13"/>
  <c r="AH10" i="13" s="1"/>
  <c r="AH23" i="13"/>
  <c r="X10" i="13"/>
  <c r="R10" i="13"/>
  <c r="S10" i="13" s="1"/>
  <c r="S23" i="13"/>
  <c r="L10" i="13"/>
  <c r="M10" i="13" s="1"/>
  <c r="F28" i="13"/>
  <c r="H37" i="13"/>
  <c r="H62" i="13"/>
  <c r="I62" i="13"/>
  <c r="I63" i="13"/>
  <c r="F72" i="13"/>
  <c r="X34" i="13"/>
  <c r="F70" i="13"/>
  <c r="G70" i="13" s="1"/>
  <c r="F69" i="13"/>
  <c r="F66" i="13"/>
  <c r="E40" i="13"/>
  <c r="E37" i="13"/>
  <c r="AY73" i="13" l="1"/>
  <c r="E65" i="13"/>
  <c r="G65" i="13" s="1"/>
  <c r="V23" i="13"/>
  <c r="Y10" i="13"/>
  <c r="AQ35" i="13"/>
  <c r="AQ25" i="13" s="1"/>
  <c r="AQ12" i="13" s="1"/>
  <c r="AQ71" i="13"/>
  <c r="AR71" i="13" s="1"/>
  <c r="E35" i="13"/>
  <c r="AZ23" i="13"/>
  <c r="E34" i="13"/>
  <c r="AZ10" i="13"/>
  <c r="G67" i="13"/>
  <c r="G68" i="13"/>
  <c r="E71" i="13"/>
  <c r="AY35" i="13"/>
  <c r="AY25" i="13" s="1"/>
  <c r="AY12" i="13" s="1"/>
  <c r="AV12" i="13"/>
  <c r="AL12" i="13"/>
  <c r="E28" i="13"/>
  <c r="G37" i="13"/>
  <c r="G40" i="13"/>
  <c r="F34" i="13"/>
  <c r="I23" i="13"/>
  <c r="I61" i="13"/>
  <c r="I73" i="13" s="1"/>
  <c r="F73" i="13" s="1"/>
  <c r="F71" i="13" s="1"/>
  <c r="G71" i="13" s="1"/>
  <c r="Y23" i="13"/>
  <c r="V68" i="13"/>
  <c r="AC12" i="13"/>
  <c r="G39" i="13"/>
  <c r="F63" i="13"/>
  <c r="G63" i="13" s="1"/>
  <c r="G43" i="13"/>
  <c r="X12" i="13"/>
  <c r="F61" i="13"/>
  <c r="H24" i="13"/>
  <c r="I24" i="13"/>
  <c r="F24" i="13" s="1"/>
  <c r="H61" i="13"/>
  <c r="H23" i="13"/>
  <c r="H25" i="13"/>
  <c r="E23" i="13"/>
  <c r="E10" i="13" s="1"/>
  <c r="E61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I10" i="13" l="1"/>
  <c r="F23" i="13"/>
  <c r="F10" i="13" s="1"/>
  <c r="G10" i="13" s="1"/>
  <c r="I35" i="13"/>
  <c r="G73" i="13"/>
  <c r="C8" i="8"/>
  <c r="D8" i="8" s="1"/>
  <c r="G61" i="13"/>
  <c r="H12" i="13"/>
  <c r="E25" i="13"/>
  <c r="E12" i="13" s="1"/>
  <c r="I11" i="13"/>
  <c r="F11" i="13"/>
  <c r="H10" i="13"/>
  <c r="J23" i="13"/>
  <c r="H11" i="13"/>
  <c r="E24" i="13"/>
  <c r="E11" i="13" s="1"/>
  <c r="C14" i="8"/>
  <c r="D14" i="8" s="1"/>
  <c r="C19" i="8"/>
  <c r="D19" i="8" s="1"/>
  <c r="D5" i="8"/>
  <c r="J10" i="13" l="1"/>
  <c r="G23" i="13"/>
  <c r="F35" i="13"/>
  <c r="I25" i="13"/>
  <c r="F25" i="13" s="1"/>
  <c r="C24" i="8"/>
  <c r="D24" i="8"/>
  <c r="G25" i="13" l="1"/>
  <c r="I12" i="13"/>
  <c r="F12" i="13" s="1"/>
  <c r="G12" i="13" l="1"/>
</calcChain>
</file>

<file path=xl/sharedStrings.xml><?xml version="1.0" encoding="utf-8"?>
<sst xmlns="http://schemas.openxmlformats.org/spreadsheetml/2006/main" count="729" uniqueCount="336">
  <si>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</si>
  <si>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</si>
  <si>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</si>
  <si>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</si>
  <si>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</si>
  <si>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</si>
  <si>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</si>
  <si>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</si>
  <si>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</si>
  <si>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</si>
  <si>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</si>
  <si>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</si>
  <si>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</si>
  <si>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</si>
  <si>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</si>
  <si>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</si>
  <si>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</si>
  <si>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</si>
  <si>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</si>
  <si>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</si>
  <si>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</si>
  <si>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</si>
  <si>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</si>
  <si>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</si>
  <si>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</si>
  <si>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</si>
  <si>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</si>
  <si>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</si>
  <si>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</si>
  <si>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</si>
  <si>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</si>
  <si>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</si>
  <si>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</si>
  <si>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</si>
  <si>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</si>
  <si>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</si>
  <si>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</si>
  <si>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</si>
  <si>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</si>
  <si>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</si>
  <si>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</si>
  <si>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</si>
  <si>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</si>
  <si>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</si>
  <si>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</si>
  <si>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</si>
  <si>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</si>
  <si>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</si>
  <si>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</si>
  <si>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</si>
  <si>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</si>
  <si>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</si>
  <si>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</si>
  <si>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</si>
  <si>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</si>
  <si>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</si>
  <si>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</si>
  <si>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</si>
  <si>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</si>
  <si>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</si>
  <si>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</si>
  <si>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</si>
  <si>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</si>
  <si>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</si>
  <si>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</si>
  <si>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</si>
  <si>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</si>
  <si>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</si>
  <si>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</si>
  <si>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</si>
  <si>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</si>
  <si>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</si>
  <si>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</si>
  <si>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</si>
  <si>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</si>
  <si>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</si>
  <si>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</si>
  <si>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</si>
  <si>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</si>
  <si>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</si>
  <si>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</si>
  <si>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</si>
  <si>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</si>
  <si>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</si>
  <si>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</si>
  <si>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</si>
  <si>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</si>
  <si>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</si>
  <si>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</si>
  <si>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</si>
  <si>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</si>
  <si>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</si>
  <si>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</si>
  <si>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</si>
  <si>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</si>
  <si>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</si>
  <si>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</si>
  <si>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</si>
  <si>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</si>
  <si>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</si>
  <si>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</si>
  <si>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</si>
  <si>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</si>
  <si>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</si>
  <si>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</si>
  <si>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</si>
  <si>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</si>
  <si>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</si>
  <si>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</si>
  <si>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</si>
  <si>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</si>
  <si>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</si>
  <si>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</si>
  <si>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</si>
  <si>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</si>
  <si>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</si>
  <si>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</si>
  <si>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</si>
  <si>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</si>
  <si>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</si>
  <si>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</si>
  <si>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</si>
  <si>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</si>
  <si>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</si>
  <si>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</si>
  <si>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</si>
  <si>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</si>
  <si>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</si>
  <si>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</si>
  <si>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</si>
  <si>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</si>
  <si>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</si>
  <si>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</si>
  <si>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</si>
  <si>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</si>
  <si>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</si>
  <si>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</si>
  <si>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</si>
  <si>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</si>
  <si>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</si>
  <si>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</si>
  <si>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</si>
  <si>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</si>
  <si>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</si>
  <si>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</si>
  <si>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</si>
  <si>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</si>
  <si>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</si>
  <si>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</si>
  <si>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</si>
  <si>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</si>
  <si>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</si>
  <si>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</si>
  <si>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</si>
  <si>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</si>
  <si>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</si>
  <si>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</si>
  <si>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</si>
  <si>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</si>
  <si>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</si>
  <si>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</si>
  <si>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</si>
  <si>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</si>
  <si>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</si>
  <si>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</si>
  <si>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</si>
  <si>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</si>
  <si>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</si>
  <si>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</si>
  <si>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</si>
  <si>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</si>
  <si>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</si>
  <si>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</si>
  <si>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</si>
  <si>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</si>
  <si>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</si>
  <si>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</si>
  <si>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</si>
  <si>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</si>
  <si>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</si>
  <si>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</si>
  <si>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</si>
  <si>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</si>
  <si>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</si>
  <si>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</si>
  <si>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</si>
  <si>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</si>
  <si>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</si>
  <si>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</si>
  <si>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</si>
  <si>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</si>
  <si>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</si>
  <si>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</si>
  <si>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</si>
  <si>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</si>
  <si>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</si>
  <si>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</si>
  <si>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</si>
  <si>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</si>
  <si>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</si>
  <si>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</si>
  <si>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</si>
  <si>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</si>
  <si>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</si>
  <si>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</si>
  <si>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</si>
  <si>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</si>
  <si>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</si>
  <si>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</si>
  <si>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</si>
  <si>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</si>
  <si>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</si>
  <si>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</si>
  <si>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</si>
  <si>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</si>
  <si>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</si>
  <si>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</si>
  <si>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</si>
  <si>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</si>
  <si>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</si>
  <si>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</si>
  <si>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</si>
  <si>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</si>
  <si>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</si>
  <si>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</si>
  <si>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</si>
  <si>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</si>
  <si>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</si>
  <si>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</si>
  <si>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</si>
  <si>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</si>
  <si>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</si>
  <si>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</si>
  <si>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</si>
  <si>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</si>
  <si>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</si>
  <si>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</si>
  <si>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</si>
  <si>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</si>
  <si>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</si>
  <si>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</si>
  <si>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</si>
  <si>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</si>
  <si>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</si>
  <si>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</si>
  <si>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</si>
  <si>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</si>
  <si>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</si>
  <si>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</si>
  <si>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</si>
  <si>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</si>
  <si>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</si>
  <si>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</si>
  <si>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</si>
  <si>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</si>
  <si>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</si>
  <si>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</si>
  <si>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</si>
  <si>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</si>
  <si>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</si>
  <si>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</si>
  <si>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</si>
  <si>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</si>
  <si>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</si>
  <si>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</si>
  <si>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</si>
  <si>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</si>
  <si>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</si>
  <si>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</si>
  <si>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</si>
  <si>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</si>
  <si>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</si>
  <si>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</si>
  <si>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</si>
  <si>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</si>
  <si>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</si>
  <si>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</si>
  <si>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</si>
  <si>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Руководитель структурного подзразделения администрации района(муниципальго учреждения района______________________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</si>
  <si>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</si>
  <si>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</si>
  <si>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(Ф.И.О. подпись)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</si>
  <si>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</si>
  <si>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</si>
  <si>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</si>
  <si>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</si>
  <si>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</si>
  <si>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</si>
  <si>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</si>
  <si>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</si>
  <si>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</si>
  <si>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</si>
  <si>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</si>
  <si>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</si>
  <si>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</si>
  <si>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</si>
  <si>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</si>
  <si>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</si>
  <si>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</si>
  <si>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наименование нормативного правового акта об утверждении муниципальной программы дата, номер (постановление администрации района от 25.10.2018 №2421)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</si>
  <si>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</si>
  <si>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</si>
  <si>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</si>
  <si>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</si>
  <si>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 xml:space="preserve">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
(показатель 1,2,3,4,5)
</t>
  </si>
  <si>
    <t>отдел по вопросам общественной безопасности администрации района /межведомственная комиссия по профилактике экстремизма</t>
  </si>
  <si>
    <t>Организация выпуска и распространение в образовательных и спортивных учреждениях района информационных материалов (стикеры, буклеты, листовки, плакаты и др.)</t>
  </si>
  <si>
    <t xml:space="preserve">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
(показатель 2,6)
</t>
  </si>
  <si>
    <t>отдел по вопросам общественной безопасности администрации района</t>
  </si>
  <si>
    <t xml:space="preserve">Обеспечение антитеррористической защищенности объектов
(показатель 2,6)
</t>
  </si>
  <si>
    <t>управление образования и молодежной политики администрации района, управление культуры администрации района, отдел по физической культуре и спорту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</si>
  <si>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</si>
  <si>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</si>
  <si>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Разработка и распространение методических и практических рекомендаций для преподавателей дошкольных и общеобразовательных учреждений, родителей по формированию у детей толерантных этнокультурных установок</t>
  </si>
  <si>
    <t>2.1.2.</t>
  </si>
  <si>
    <t>Организация социологического исследования по вопросам межнациональных отношений в школьной среде для выявления группировок по национальному признаку, участников неформальных молодежных объединений экстремистской направленности и принятия мер быстрого реагирования с целью повышения уровня культуры межнационального общения в современной школе</t>
  </si>
  <si>
    <t>2.1.3.</t>
  </si>
  <si>
    <t>2.1.4.</t>
  </si>
  <si>
    <t>Разработка и выпуск информационных буклетов и листовок, содержащих информацию о порядке приема иностранных граждан, лиц без гражданства в общеобразовательные учреждения района, информирование мигрантов о возможностях обучения русскому языку, повышение правовой грамотности, социальная и культурная адаптация мигрантов</t>
  </si>
  <si>
    <t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как территории дружбы народов</t>
  </si>
  <si>
    <t>2.1.5.</t>
  </si>
  <si>
    <t>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- многонациональный район»</t>
  </si>
  <si>
    <t>2.1.6.</t>
  </si>
  <si>
    <t xml:space="preserve">пресс-служба администрации района;
муниципальное бюджетное учреждение «Телевидение Нижневартовского района»
</t>
  </si>
  <si>
    <t xml:space="preserve">Соисполнитель 1 управление образования и молодежной политики администрации района
</t>
  </si>
  <si>
    <t xml:space="preserve">Соисполнитель 2 отдел по физической культуре и спорту администрации района
</t>
  </si>
  <si>
    <t xml:space="preserve">Соисполнитель 3 пресс-служба администрации района
</t>
  </si>
  <si>
    <t>Значение показателя на 2019год</t>
  </si>
  <si>
    <t>Численность участников мероприятий, направленных на этнокультурное развитие народов России, проживающих в районе (чел.)</t>
  </si>
  <si>
    <t>Количество участников мероприятий, направленных на укрепление общероссийского гражданского единства (чел.)</t>
  </si>
  <si>
    <t>Доля граждан, положительно оценивающих состояние межнациональных отношений  в районе(%)</t>
  </si>
  <si>
    <t>Количество межнациональных (межэтнических) и межконфессиональных конфликтов</t>
  </si>
  <si>
    <t>Доля граждан, положительно оценивающих состояние межконфессиональных отношений в районе  (%)</t>
  </si>
  <si>
    <t>Доля обеспеченности средствами антитеррористической защищенности объектов, находящихся в муниципальной собственности района (%)</t>
  </si>
  <si>
    <t xml:space="preserve"> </t>
  </si>
  <si>
    <t xml:space="preserve">Спорт: В целях реализации пункта 2.1.1. «Укрепление общероссийской гражданской идентичности, торжественные мероприятия, приуроченные к памятным датам в истории народов России, государственным праздникам» программных мероприятий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районе», во 2 квартале 2019 году МАОУ ДО «СДЮСШОР НВР» был заключен договор купли-продажи № 81 от 31 мая 2019 года с ООО «РА Стяг» на приобретение товара на сумму 5,0 тыс.руб. (плакаты А3 – 10 шт., ручки – 16 шт., блокнот А6 – 20 шт.).
Деньги в ООО «РА Стяг» перечислены в соответствии с платежным поручением № 53 от 27.05.2019 г.
 Образование В рамках реализации мероприятий муниципальной программы «Профилактика терроризма и экстремизма, укрепления межнационального и межконфессионального согласия в Нижневартовском районе» (п.2.1.1. «Укрепление общероссийской гражданской идентичности…»), с целью формирования гражданской идентичности подрастающего поколения во 2 квартале проведено социально значимое мероприятие в соответствии с приказом МАУ «ЦРОиМП НВР» от 09.06.2019 №120 «О проведении  районной волонтёрской акции «Триколор».
На проведение акции израсходована (в 3-ем квартале) сумма 33 800 тысяч рублей для приобретения сувенирной продукции (футболки с надписью «Я Россиянин» в количестве 50 штук, флаг сувенирный в количестве 100 штук). 
В мероприятии приняли участие 50 добровольцев в возрасте от 14 до 18 лет из поселений района: пгт. Излучинск, пгт. Новоаганск, сп. Зайцева Речка, д. Вата, с. Корлики, сп. Охтеурье. Общий  охват населения составил  около 340 человек.
ТВ создан ролик, формирующий уважительное отношение к представителям различных национальностей, проживающих в районе, направленный на  укрепление позитивного имиджа Нижневартовского района как территории дружбы народов.
Газета Выпуск тематических рубрик  и информационных материалов, посвящённых истории, культуре и традициям народов, современной жизни национальных общин, в том числе публикаций   Многонациональная Россия –многонациональная район»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</si>
</sst>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51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170" fontId="3" fillId="0" borderId="5" xfId="2" applyNumberFormat="1" applyFont="1" applyBorder="1" applyAlignment="1">
      <alignment horizontal="center" vertical="top" wrapText="1"/>
    </xf>
    <xf numFmtId="171" fontId="3" fillId="0" borderId="33" xfId="2" applyNumberFormat="1" applyFont="1" applyBorder="1" applyAlignment="1">
      <alignment horizontal="center" vertical="top" wrapText="1"/>
    </xf>
    <xf numFmtId="3" fontId="3" fillId="0" borderId="64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70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7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0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31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2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1" xfId="0" applyFont="1" applyBorder="1"/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39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47" xfId="2" applyNumberFormat="1" applyFont="1" applyFill="1" applyBorder="1" applyAlignment="1" applyProtection="1">
      <alignment horizontal="right" vertical="top" wrapText="1"/>
    </xf>
    <xf numFmtId="2" fontId="19" fillId="0" borderId="40" xfId="2" applyNumberFormat="1" applyFont="1" applyFill="1" applyBorder="1" applyAlignment="1" applyProtection="1">
      <alignment horizontal="right" vertical="top" wrapText="1"/>
    </xf>
    <xf numFmtId="2" fontId="19" fillId="0" borderId="52" xfId="2" applyNumberFormat="1" applyFont="1" applyFill="1" applyBorder="1" applyAlignment="1" applyProtection="1">
      <alignment horizontal="right" vertical="top" wrapText="1"/>
    </xf>
    <xf numFmtId="2" fontId="15" fillId="0" borderId="5" xfId="0" applyNumberFormat="1" applyFont="1" applyBorder="1" applyAlignment="1">
      <alignment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30" xfId="2" applyNumberFormat="1" applyFont="1" applyFill="1" applyBorder="1" applyAlignment="1" applyProtection="1">
      <alignment horizontal="right" vertical="top" wrapText="1"/>
    </xf>
    <xf numFmtId="2" fontId="19" fillId="0" borderId="58" xfId="2" applyNumberFormat="1" applyFont="1" applyFill="1" applyBorder="1" applyAlignment="1" applyProtection="1">
      <alignment horizontal="right" vertical="top" wrapText="1"/>
    </xf>
    <xf numFmtId="2" fontId="19" fillId="0" borderId="36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right" vertical="top" wrapText="1"/>
    </xf>
    <xf numFmtId="2" fontId="19" fillId="0" borderId="29" xfId="2" applyNumberFormat="1" applyFont="1" applyFill="1" applyBorder="1" applyAlignment="1" applyProtection="1">
      <alignment horizontal="right" vertical="top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37" xfId="2" applyNumberFormat="1" applyFont="1" applyFill="1" applyBorder="1" applyAlignment="1" applyProtection="1">
      <alignment horizontal="right" vertical="top" wrapText="1"/>
    </xf>
    <xf numFmtId="2" fontId="18" fillId="0" borderId="51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24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left" vertical="center" wrapText="1"/>
    </xf>
    <xf numFmtId="0" fontId="19" fillId="4" borderId="14" xfId="0" applyNumberFormat="1" applyFont="1" applyFill="1" applyBorder="1" applyAlignment="1" applyProtection="1">
      <alignment horizontal="center" vertical="center" wrapText="1"/>
    </xf>
    <xf numFmtId="2" fontId="19" fillId="4" borderId="41" xfId="2" applyNumberFormat="1" applyFont="1" applyFill="1" applyBorder="1" applyAlignment="1" applyProtection="1">
      <alignment horizontal="right" vertical="top" wrapText="1"/>
    </xf>
    <xf numFmtId="2" fontId="19" fillId="4" borderId="54" xfId="2" applyNumberFormat="1" applyFont="1" applyFill="1" applyBorder="1" applyAlignment="1" applyProtection="1">
      <alignment horizontal="right" vertical="top" wrapText="1"/>
    </xf>
    <xf numFmtId="2" fontId="18" fillId="4" borderId="4" xfId="2" applyNumberFormat="1" applyFont="1" applyFill="1" applyBorder="1" applyAlignment="1" applyProtection="1">
      <alignment horizontal="right" vertical="top" wrapText="1"/>
    </xf>
    <xf numFmtId="2" fontId="19" fillId="4" borderId="34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9" fillId="4" borderId="39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35" xfId="0" applyNumberFormat="1" applyFont="1" applyFill="1" applyBorder="1" applyAlignment="1" applyProtection="1">
      <alignment horizontal="center" vertical="center" wrapText="1"/>
    </xf>
    <xf numFmtId="2" fontId="19" fillId="4" borderId="42" xfId="2" applyNumberFormat="1" applyFont="1" applyFill="1" applyBorder="1" applyAlignment="1" applyProtection="1">
      <alignment horizontal="right" vertical="top" wrapText="1"/>
    </xf>
    <xf numFmtId="2" fontId="19" fillId="4" borderId="30" xfId="2" applyNumberFormat="1" applyFont="1" applyFill="1" applyBorder="1" applyAlignment="1" applyProtection="1">
      <alignment horizontal="right" vertical="top" wrapText="1"/>
    </xf>
    <xf numFmtId="0" fontId="19" fillId="4" borderId="53" xfId="0" applyNumberFormat="1" applyFont="1" applyFill="1" applyBorder="1" applyAlignment="1" applyProtection="1">
      <alignment horizontal="center" vertical="center" wrapText="1"/>
    </xf>
    <xf numFmtId="2" fontId="18" fillId="4" borderId="2" xfId="2" applyNumberFormat="1" applyFont="1" applyFill="1" applyBorder="1" applyAlignment="1" applyProtection="1">
      <alignment horizontal="right" vertical="top" wrapText="1"/>
    </xf>
    <xf numFmtId="2" fontId="19" fillId="4" borderId="45" xfId="2" applyNumberFormat="1" applyFont="1" applyFill="1" applyBorder="1" applyAlignment="1" applyProtection="1">
      <alignment horizontal="right" vertical="top" wrapText="1"/>
    </xf>
    <xf numFmtId="2" fontId="19" fillId="4" borderId="59" xfId="2" applyNumberFormat="1" applyFont="1" applyFill="1" applyBorder="1" applyAlignment="1" applyProtection="1">
      <alignment horizontal="right" vertical="top" wrapText="1"/>
    </xf>
    <xf numFmtId="2" fontId="18" fillId="4" borderId="44" xfId="2" applyNumberFormat="1" applyFont="1" applyFill="1" applyBorder="1" applyAlignment="1" applyProtection="1">
      <alignment horizontal="right" vertical="top" wrapText="1"/>
    </xf>
    <xf numFmtId="2" fontId="18" fillId="4" borderId="55" xfId="2" applyNumberFormat="1" applyFont="1" applyFill="1" applyBorder="1" applyAlignment="1" applyProtection="1">
      <alignment horizontal="right" vertical="top" wrapText="1"/>
    </xf>
    <xf numFmtId="2" fontId="19" fillId="4" borderId="36" xfId="2" applyNumberFormat="1" applyFont="1" applyFill="1" applyBorder="1" applyAlignment="1" applyProtection="1">
      <alignment horizontal="right" vertical="top" wrapText="1"/>
    </xf>
    <xf numFmtId="2" fontId="18" fillId="4" borderId="37" xfId="2" applyNumberFormat="1" applyFont="1" applyFill="1" applyBorder="1" applyAlignment="1" applyProtection="1">
      <alignment horizontal="right" vertical="top" wrapText="1"/>
    </xf>
    <xf numFmtId="2" fontId="19" fillId="4" borderId="40" xfId="2" applyNumberFormat="1" applyFont="1" applyFill="1" applyBorder="1" applyAlignment="1" applyProtection="1">
      <alignment horizontal="right" vertical="top" wrapText="1"/>
    </xf>
    <xf numFmtId="2" fontId="19" fillId="4" borderId="29" xfId="2" applyNumberFormat="1" applyFont="1" applyFill="1" applyBorder="1" applyAlignment="1" applyProtection="1">
      <alignment horizontal="right" vertical="top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2" fontId="19" fillId="5" borderId="39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2" fontId="19" fillId="5" borderId="42" xfId="2" applyNumberFormat="1" applyFont="1" applyFill="1" applyBorder="1" applyAlignment="1" applyProtection="1">
      <alignment horizontal="right" vertical="top" wrapText="1"/>
    </xf>
    <xf numFmtId="2" fontId="19" fillId="5" borderId="30" xfId="2" applyNumberFormat="1" applyFont="1" applyFill="1" applyBorder="1" applyAlignment="1" applyProtection="1">
      <alignment horizontal="right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19" fillId="5" borderId="60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0" fontId="19" fillId="5" borderId="25" xfId="0" applyNumberFormat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20" fillId="0" borderId="0" xfId="0" applyNumberFormat="1" applyFont="1" applyFill="1" applyAlignment="1" applyProtection="1">
      <alignment horizontal="right" vertical="center"/>
    </xf>
    <xf numFmtId="10" fontId="3" fillId="0" borderId="0" xfId="0" applyNumberFormat="1" applyFont="1" applyFill="1" applyAlignment="1" applyProtection="1">
      <alignment vertical="center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20" fillId="0" borderId="0" xfId="0" applyNumberFormat="1" applyFont="1" applyFill="1" applyAlignment="1" applyProtection="1">
      <alignment vertical="center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169" fontId="19" fillId="6" borderId="39" xfId="2" applyNumberFormat="1" applyFont="1" applyFill="1" applyBorder="1" applyAlignment="1" applyProtection="1">
      <alignment horizontal="right" vertical="top" wrapText="1"/>
    </xf>
    <xf numFmtId="10" fontId="19" fillId="6" borderId="39" xfId="2" applyNumberFormat="1" applyFont="1" applyFill="1" applyBorder="1" applyAlignment="1" applyProtection="1">
      <alignment horizontal="right" vertical="top" wrapText="1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23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0" fontId="24" fillId="0" borderId="10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horizontal="left" vertical="top" wrapText="1"/>
    </xf>
    <xf numFmtId="2" fontId="18" fillId="6" borderId="10" xfId="0" applyNumberFormat="1" applyFont="1" applyFill="1" applyBorder="1" applyAlignment="1" applyProtection="1">
      <alignment horizontal="left" vertical="top" wrapText="1"/>
    </xf>
    <xf numFmtId="2" fontId="18" fillId="6" borderId="2" xfId="2" applyNumberFormat="1" applyFont="1" applyFill="1" applyBorder="1" applyAlignment="1" applyProtection="1">
      <alignment horizontal="right" vertical="top" wrapText="1"/>
    </xf>
    <xf numFmtId="2" fontId="18" fillId="6" borderId="50" xfId="0" applyNumberFormat="1" applyFont="1" applyFill="1" applyBorder="1" applyAlignment="1" applyProtection="1">
      <alignment horizontal="left" vertical="top" wrapText="1"/>
    </xf>
    <xf numFmtId="2" fontId="18" fillId="6" borderId="11" xfId="2" applyNumberFormat="1" applyFont="1" applyFill="1" applyBorder="1" applyAlignment="1" applyProtection="1">
      <alignment horizontal="right" vertical="top" wrapText="1"/>
    </xf>
    <xf numFmtId="2" fontId="18" fillId="6" borderId="33" xfId="2" applyNumberFormat="1" applyFont="1" applyFill="1" applyBorder="1" applyAlignment="1" applyProtection="1">
      <alignment horizontal="right" vertical="top" wrapText="1"/>
    </xf>
    <xf numFmtId="2" fontId="19" fillId="6" borderId="39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3" fillId="5" borderId="0" xfId="0" applyNumberFormat="1" applyFont="1" applyFill="1" applyAlignment="1" applyProtection="1">
      <alignment vertical="center"/>
    </xf>
    <xf numFmtId="2" fontId="19" fillId="5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20" fillId="5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2" fontId="19" fillId="4" borderId="4" xfId="0" applyNumberFormat="1" applyFont="1" applyFill="1" applyBorder="1" applyAlignment="1" applyProtection="1">
      <alignment horizontal="center" vertical="top" wrapText="1"/>
    </xf>
    <xf numFmtId="2" fontId="20" fillId="4" borderId="0" xfId="0" applyNumberFormat="1" applyFont="1" applyFill="1" applyAlignment="1" applyProtection="1">
      <alignment vertical="center"/>
    </xf>
    <xf numFmtId="2" fontId="19" fillId="4" borderId="1" xfId="0" applyNumberFormat="1" applyFont="1" applyFill="1" applyBorder="1" applyAlignment="1" applyProtection="1">
      <alignment horizontal="center" vertical="top" wrapText="1"/>
    </xf>
    <xf numFmtId="2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9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2" fontId="19" fillId="5" borderId="29" xfId="2" applyNumberFormat="1" applyFont="1" applyFill="1" applyBorder="1" applyAlignment="1" applyProtection="1">
      <alignment horizontal="right" vertical="top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20" fillId="5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3" fillId="5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5" borderId="45" xfId="2" applyNumberFormat="1" applyFont="1" applyFill="1" applyBorder="1" applyAlignment="1" applyProtection="1">
      <alignment horizontal="right" vertical="top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19" fillId="0" borderId="49" xfId="0" applyNumberFormat="1" applyFont="1" applyFill="1" applyBorder="1" applyAlignment="1" applyProtection="1">
      <alignment horizontal="center" vertical="top" wrapText="1"/>
    </xf>
    <xf numFmtId="2" fontId="19" fillId="5" borderId="59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5" borderId="0" xfId="0" applyNumberFormat="1" applyFont="1" applyFill="1" applyBorder="1" applyAlignment="1" applyProtection="1">
      <alignment horizontal="center" vertical="top"/>
    </xf>
    <xf numFmtId="2" fontId="3" fillId="4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5" borderId="0" xfId="0" applyNumberFormat="1" applyFont="1" applyFill="1" applyBorder="1" applyAlignment="1" applyProtection="1">
      <alignment vertical="center"/>
    </xf>
    <xf numFmtId="2" fontId="3" fillId="4" borderId="23" xfId="0" applyNumberFormat="1" applyFont="1" applyFill="1" applyBorder="1" applyAlignment="1" applyProtection="1">
      <alignment vertical="center"/>
    </xf>
    <xf numFmtId="2" fontId="3" fillId="5" borderId="23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20" fillId="4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2" fontId="3" fillId="3" borderId="0" xfId="0" applyNumberFormat="1" applyFont="1" applyFill="1" applyAlignment="1" applyProtection="1">
      <alignment horizontal="right" vertical="center"/>
    </xf>
    <xf numFmtId="10" fontId="3" fillId="3" borderId="0" xfId="0" applyNumberFormat="1" applyFont="1" applyFill="1" applyAlignment="1" applyProtection="1">
      <alignment horizontal="right" vertical="center"/>
    </xf>
    <xf numFmtId="2" fontId="3" fillId="3" borderId="0" xfId="0" applyNumberFormat="1" applyFont="1" applyFill="1" applyAlignment="1" applyProtection="1">
      <alignment vertical="center"/>
    </xf>
    <xf numFmtId="10" fontId="3" fillId="3" borderId="0" xfId="0" applyNumberFormat="1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horizontal="right" vertical="center"/>
    </xf>
    <xf numFmtId="0" fontId="15" fillId="0" borderId="65" xfId="0" applyFont="1" applyBorder="1" applyAlignment="1">
      <alignment horizontal="center" wrapText="1"/>
    </xf>
    <xf numFmtId="0" fontId="15" fillId="0" borderId="66" xfId="0" applyFont="1" applyBorder="1" applyAlignment="1">
      <alignment horizontal="center" wrapText="1"/>
    </xf>
    <xf numFmtId="2" fontId="18" fillId="6" borderId="1" xfId="0" applyNumberFormat="1" applyFont="1" applyFill="1" applyBorder="1" applyAlignment="1" applyProtection="1">
      <alignment horizontal="left" vertical="center" wrapText="1"/>
    </xf>
    <xf numFmtId="2" fontId="18" fillId="6" borderId="5" xfId="0" applyNumberFormat="1" applyFont="1" applyFill="1" applyBorder="1" applyAlignment="1" applyProtection="1">
      <alignment horizontal="left" vertical="center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9" fillId="3" borderId="39" xfId="2" applyNumberFormat="1" applyFont="1" applyFill="1" applyBorder="1" applyAlignment="1" applyProtection="1">
      <alignment horizontal="right" vertical="top" wrapText="1"/>
    </xf>
    <xf numFmtId="10" fontId="19" fillId="3" borderId="39" xfId="2" applyNumberFormat="1" applyFont="1" applyFill="1" applyBorder="1" applyAlignment="1" applyProtection="1">
      <alignment horizontal="right" vertical="top" wrapText="1"/>
    </xf>
    <xf numFmtId="2" fontId="19" fillId="5" borderId="41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9" fillId="0" borderId="11" xfId="2" applyNumberFormat="1" applyFont="1" applyFill="1" applyBorder="1" applyAlignment="1" applyProtection="1">
      <alignment horizontal="right" vertical="top" wrapText="1"/>
    </xf>
    <xf numFmtId="2" fontId="18" fillId="0" borderId="33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15" fillId="0" borderId="66" xfId="0" applyNumberFormat="1" applyFont="1" applyBorder="1" applyAlignment="1">
      <alignment horizont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5" fontId="31" fillId="0" borderId="21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3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8" xfId="0" applyNumberFormat="1" applyFont="1" applyFill="1" applyBorder="1" applyAlignment="1" applyProtection="1">
      <alignment horizontal="center" vertical="center" wrapText="1"/>
    </xf>
    <xf numFmtId="2" fontId="19" fillId="0" borderId="27" xfId="0" applyNumberFormat="1" applyFont="1" applyFill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8" fillId="0" borderId="26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2" fontId="18" fillId="0" borderId="46" xfId="0" applyNumberFormat="1" applyFont="1" applyFill="1" applyBorder="1" applyAlignment="1" applyProtection="1">
      <alignment horizontal="center" vertical="center"/>
    </xf>
    <xf numFmtId="2" fontId="19" fillId="0" borderId="18" xfId="0" applyNumberFormat="1" applyFont="1" applyFill="1" applyBorder="1" applyAlignment="1" applyProtection="1">
      <alignment horizontal="center" vertical="top" wrapText="1"/>
    </xf>
    <xf numFmtId="2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2" fontId="15" fillId="0" borderId="4" xfId="0" applyNumberFormat="1" applyFont="1" applyFill="1" applyBorder="1" applyAlignment="1">
      <alignment vertical="top"/>
    </xf>
    <xf numFmtId="2" fontId="15" fillId="0" borderId="7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2" fontId="19" fillId="0" borderId="29" xfId="0" applyNumberFormat="1" applyFont="1" applyFill="1" applyBorder="1" applyAlignment="1" applyProtection="1">
      <alignment horizontal="left" vertical="top" wrapText="1"/>
    </xf>
    <xf numFmtId="2" fontId="19" fillId="0" borderId="30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 applyAlignment="1">
      <alignment horizontal="left" vertical="top" wrapText="1"/>
    </xf>
    <xf numFmtId="2" fontId="0" fillId="0" borderId="30" xfId="0" applyNumberFormat="1" applyFill="1" applyBorder="1" applyAlignment="1">
      <alignment horizontal="left" vertical="top" wrapText="1"/>
    </xf>
    <xf numFmtId="2" fontId="0" fillId="0" borderId="0" xfId="0" applyNumberFormat="1" applyFill="1" applyAlignment="1">
      <alignment horizontal="left" vertical="top" wrapText="1"/>
    </xf>
    <xf numFmtId="2" fontId="0" fillId="0" borderId="15" xfId="0" applyNumberFormat="1" applyFill="1" applyBorder="1" applyAlignment="1">
      <alignment horizontal="left" vertical="top" wrapText="1"/>
    </xf>
    <xf numFmtId="2" fontId="18" fillId="0" borderId="20" xfId="0" applyNumberFormat="1" applyFont="1" applyFill="1" applyBorder="1" applyAlignment="1" applyProtection="1">
      <alignment horizontal="left" vertical="top" wrapText="1"/>
    </xf>
    <xf numFmtId="2" fontId="18" fillId="0" borderId="21" xfId="0" applyNumberFormat="1" applyFont="1" applyFill="1" applyBorder="1" applyAlignment="1" applyProtection="1">
      <alignment horizontal="left" vertical="top" wrapText="1"/>
    </xf>
    <xf numFmtId="2" fontId="18" fillId="0" borderId="22" xfId="0" applyNumberFormat="1" applyFont="1" applyFill="1" applyBorder="1" applyAlignment="1" applyProtection="1">
      <alignment horizontal="left" vertical="top" wrapText="1"/>
    </xf>
    <xf numFmtId="2" fontId="18" fillId="0" borderId="19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0" fontId="22" fillId="3" borderId="0" xfId="0" applyFont="1" applyFill="1" applyAlignment="1" applyProtection="1">
      <alignment horizontal="center" vertical="top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0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7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57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2" fontId="19" fillId="0" borderId="34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9" xfId="0" applyNumberFormat="1" applyFill="1" applyBorder="1"/>
    <xf numFmtId="2" fontId="0" fillId="0" borderId="0" xfId="0" applyNumberFormat="1" applyFill="1"/>
    <xf numFmtId="2" fontId="0" fillId="0" borderId="15" xfId="0" applyNumberFormat="1" applyFill="1" applyBorder="1"/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28" xfId="0" applyNumberFormat="1" applyFont="1" applyFill="1" applyBorder="1" applyAlignment="1" applyProtection="1">
      <alignment horizontal="left" vertical="top" wrapText="1"/>
    </xf>
    <xf numFmtId="2" fontId="0" fillId="0" borderId="19" xfId="0" applyNumberFormat="1" applyFill="1" applyBorder="1"/>
    <xf numFmtId="2" fontId="0" fillId="0" borderId="8" xfId="0" applyNumberFormat="1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24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8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4.4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" customHeight="1" x14ac:dyDescent="0.3">
      <c r="A1" s="359" t="s">
        <v>39</v>
      </c>
      <c r="B1" s="360"/>
      <c r="C1" s="361" t="s">
        <v>40</v>
      </c>
      <c r="D1" s="353" t="s">
        <v>44</v>
      </c>
      <c r="E1" s="354"/>
      <c r="F1" s="355"/>
      <c r="G1" s="353" t="s">
        <v>17</v>
      </c>
      <c r="H1" s="354"/>
      <c r="I1" s="355"/>
      <c r="J1" s="353" t="s">
        <v>18</v>
      </c>
      <c r="K1" s="354"/>
      <c r="L1" s="355"/>
      <c r="M1" s="353" t="s">
        <v>22</v>
      </c>
      <c r="N1" s="354"/>
      <c r="O1" s="355"/>
      <c r="P1" s="356" t="s">
        <v>23</v>
      </c>
      <c r="Q1" s="357"/>
      <c r="R1" s="353" t="s">
        <v>24</v>
      </c>
      <c r="S1" s="354"/>
      <c r="T1" s="355"/>
      <c r="U1" s="353" t="s">
        <v>25</v>
      </c>
      <c r="V1" s="354"/>
      <c r="W1" s="355"/>
      <c r="X1" s="356" t="s">
        <v>26</v>
      </c>
      <c r="Y1" s="358"/>
      <c r="Z1" s="357"/>
      <c r="AA1" s="356" t="s">
        <v>27</v>
      </c>
      <c r="AB1" s="357"/>
      <c r="AC1" s="353" t="s">
        <v>28</v>
      </c>
      <c r="AD1" s="354"/>
      <c r="AE1" s="355"/>
      <c r="AF1" s="353" t="s">
        <v>29</v>
      </c>
      <c r="AG1" s="354"/>
      <c r="AH1" s="355"/>
      <c r="AI1" s="353" t="s">
        <v>30</v>
      </c>
      <c r="AJ1" s="354"/>
      <c r="AK1" s="355"/>
      <c r="AL1" s="356" t="s">
        <v>31</v>
      </c>
      <c r="AM1" s="357"/>
      <c r="AN1" s="353" t="s">
        <v>32</v>
      </c>
      <c r="AO1" s="354"/>
      <c r="AP1" s="355"/>
      <c r="AQ1" s="353" t="s">
        <v>33</v>
      </c>
      <c r="AR1" s="354"/>
      <c r="AS1" s="355"/>
      <c r="AT1" s="353" t="s">
        <v>34</v>
      </c>
      <c r="AU1" s="354"/>
      <c r="AV1" s="355"/>
    </row>
    <row r="2" spans="1:48" ht="39" customHeight="1" x14ac:dyDescent="0.3">
      <c r="A2" s="360"/>
      <c r="B2" s="360"/>
      <c r="C2" s="36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3">
      <c r="A3" s="361" t="s">
        <v>82</v>
      </c>
      <c r="B3" s="36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61"/>
      <c r="B4" s="36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61"/>
      <c r="B5" s="36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3" x14ac:dyDescent="0.3">
      <c r="A6" s="361"/>
      <c r="B6" s="36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61"/>
      <c r="B7" s="36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3" x14ac:dyDescent="0.3">
      <c r="A8" s="361"/>
      <c r="B8" s="36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3" x14ac:dyDescent="0.3">
      <c r="A9" s="361"/>
      <c r="B9" s="36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.05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62" t="s">
        <v>57</v>
      </c>
      <c r="B1" s="362"/>
      <c r="C1" s="362"/>
      <c r="D1" s="362"/>
      <c r="E1" s="362"/>
    </row>
    <row r="2" spans="1:5" x14ac:dyDescent="0.3">
      <c r="A2" s="12"/>
      <c r="B2" s="12"/>
      <c r="C2" s="12"/>
      <c r="D2" s="12"/>
      <c r="E2" s="12"/>
    </row>
    <row r="3" spans="1:5" x14ac:dyDescent="0.3">
      <c r="A3" s="363" t="s">
        <v>129</v>
      </c>
      <c r="B3" s="363"/>
      <c r="C3" s="363"/>
      <c r="D3" s="363"/>
      <c r="E3" s="363"/>
    </row>
    <row r="4" spans="1:5" ht="45.1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8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8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15.65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5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8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8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64" t="s">
        <v>78</v>
      </c>
      <c r="B26" s="364"/>
      <c r="C26" s="364"/>
      <c r="D26" s="364"/>
      <c r="E26" s="364"/>
    </row>
    <row r="27" spans="1:5" x14ac:dyDescent="0.3">
      <c r="A27" s="28"/>
      <c r="B27" s="28"/>
      <c r="C27" s="28"/>
      <c r="D27" s="28"/>
      <c r="E27" s="28"/>
    </row>
    <row r="28" spans="1:5" x14ac:dyDescent="0.3">
      <c r="A28" s="364" t="s">
        <v>79</v>
      </c>
      <c r="B28" s="364"/>
      <c r="C28" s="364"/>
      <c r="D28" s="364"/>
      <c r="E28" s="364"/>
    </row>
    <row r="29" spans="1:5" x14ac:dyDescent="0.3">
      <c r="A29" s="364"/>
      <c r="B29" s="364"/>
      <c r="C29" s="364"/>
      <c r="D29" s="364"/>
      <c r="E29" s="36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15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87" t="s">
        <v>45</v>
      </c>
      <c r="C3" s="38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.0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75" t="s">
        <v>1</v>
      </c>
      <c r="B5" s="37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85" customHeight="1" x14ac:dyDescent="0.25">
      <c r="A6" s="375"/>
      <c r="B6" s="37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" customHeight="1" x14ac:dyDescent="0.25">
      <c r="A7" s="375"/>
      <c r="B7" s="37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75" t="s">
        <v>3</v>
      </c>
      <c r="B8" s="37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8" t="s">
        <v>204</v>
      </c>
      <c r="N8" s="389"/>
      <c r="O8" s="390"/>
      <c r="P8" s="56"/>
      <c r="Q8" s="56"/>
    </row>
    <row r="9" spans="1:256" ht="33.85" customHeight="1" x14ac:dyDescent="0.25">
      <c r="A9" s="375"/>
      <c r="B9" s="37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5000000000001" customHeight="1" x14ac:dyDescent="0.25">
      <c r="A10" s="375" t="s">
        <v>4</v>
      </c>
      <c r="B10" s="37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49999999999997" customHeight="1" x14ac:dyDescent="0.25">
      <c r="A11" s="375"/>
      <c r="B11" s="37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75" t="s">
        <v>5</v>
      </c>
      <c r="B12" s="37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3.95" customHeight="1" x14ac:dyDescent="0.25">
      <c r="A13" s="375"/>
      <c r="B13" s="37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5.95" customHeight="1" x14ac:dyDescent="0.25">
      <c r="A14" s="375" t="s">
        <v>9</v>
      </c>
      <c r="B14" s="37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75"/>
      <c r="B15" s="37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1"/>
      <c r="AJ16" s="371"/>
      <c r="AK16" s="371"/>
      <c r="AZ16" s="371"/>
      <c r="BA16" s="371"/>
      <c r="BB16" s="371"/>
      <c r="BQ16" s="371"/>
      <c r="BR16" s="371"/>
      <c r="BS16" s="371"/>
      <c r="CH16" s="371"/>
      <c r="CI16" s="371"/>
      <c r="CJ16" s="371"/>
      <c r="CY16" s="371"/>
      <c r="CZ16" s="371"/>
      <c r="DA16" s="371"/>
      <c r="DP16" s="371"/>
      <c r="DQ16" s="371"/>
      <c r="DR16" s="371"/>
      <c r="EG16" s="371"/>
      <c r="EH16" s="371"/>
      <c r="EI16" s="371"/>
      <c r="EX16" s="371"/>
      <c r="EY16" s="371"/>
      <c r="EZ16" s="371"/>
      <c r="FO16" s="371"/>
      <c r="FP16" s="371"/>
      <c r="FQ16" s="371"/>
      <c r="GF16" s="371"/>
      <c r="GG16" s="371"/>
      <c r="GH16" s="371"/>
      <c r="GW16" s="371"/>
      <c r="GX16" s="371"/>
      <c r="GY16" s="371"/>
      <c r="HN16" s="371"/>
      <c r="HO16" s="371"/>
      <c r="HP16" s="371"/>
      <c r="IE16" s="371"/>
      <c r="IF16" s="371"/>
      <c r="IG16" s="371"/>
      <c r="IV16" s="371"/>
    </row>
    <row r="17" spans="1:17" ht="320.25" customHeight="1" x14ac:dyDescent="0.25">
      <c r="A17" s="375" t="s">
        <v>6</v>
      </c>
      <c r="B17" s="37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5">
      <c r="A18" s="375"/>
      <c r="B18" s="37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75" t="s">
        <v>7</v>
      </c>
      <c r="B19" s="37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5">
      <c r="A20" s="375"/>
      <c r="B20" s="37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75" t="s">
        <v>8</v>
      </c>
      <c r="B21" s="37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75"/>
      <c r="B22" s="37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5" customHeight="1" x14ac:dyDescent="0.25">
      <c r="A23" s="380" t="s">
        <v>14</v>
      </c>
      <c r="B23" s="37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5">
      <c r="A24" s="381"/>
      <c r="B24" s="37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79" t="s">
        <v>15</v>
      </c>
      <c r="B25" s="37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5">
      <c r="A26" s="379"/>
      <c r="B26" s="37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8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5" customHeight="1" x14ac:dyDescent="0.25">
      <c r="A31" s="375" t="s">
        <v>93</v>
      </c>
      <c r="B31" s="37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" customHeight="1" x14ac:dyDescent="0.25">
      <c r="A32" s="375"/>
      <c r="B32" s="37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" customHeight="1" x14ac:dyDescent="0.25">
      <c r="A34" s="375" t="s">
        <v>95</v>
      </c>
      <c r="B34" s="37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" customHeight="1" x14ac:dyDescent="0.25">
      <c r="A35" s="375"/>
      <c r="B35" s="37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5">
      <c r="A36" s="384" t="s">
        <v>97</v>
      </c>
      <c r="B36" s="37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5">
      <c r="A37" s="385"/>
      <c r="B37" s="37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5" customHeight="1" x14ac:dyDescent="0.25">
      <c r="A39" s="375" t="s">
        <v>99</v>
      </c>
      <c r="B39" s="37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2" t="s">
        <v>246</v>
      </c>
      <c r="I39" s="373"/>
      <c r="J39" s="373"/>
      <c r="K39" s="373"/>
      <c r="L39" s="373"/>
      <c r="M39" s="373"/>
      <c r="N39" s="373"/>
      <c r="O39" s="374"/>
      <c r="P39" s="55" t="s">
        <v>188</v>
      </c>
      <c r="Q39" s="56"/>
    </row>
    <row r="40" spans="1:17" ht="39.950000000000003" customHeight="1" x14ac:dyDescent="0.25">
      <c r="A40" s="375" t="s">
        <v>10</v>
      </c>
      <c r="B40" s="37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75" t="s">
        <v>100</v>
      </c>
      <c r="B41" s="37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5">
      <c r="A42" s="375"/>
      <c r="B42" s="37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5.95" customHeight="1" x14ac:dyDescent="0.25">
      <c r="A43" s="375" t="s">
        <v>102</v>
      </c>
      <c r="B43" s="37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7" t="s">
        <v>191</v>
      </c>
      <c r="H43" s="368"/>
      <c r="I43" s="368"/>
      <c r="J43" s="368"/>
      <c r="K43" s="368"/>
      <c r="L43" s="368"/>
      <c r="M43" s="368"/>
      <c r="N43" s="368"/>
      <c r="O43" s="369"/>
      <c r="P43" s="56"/>
      <c r="Q43" s="56"/>
    </row>
    <row r="44" spans="1:17" ht="39.950000000000003" customHeight="1" x14ac:dyDescent="0.25">
      <c r="A44" s="375"/>
      <c r="B44" s="37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3" customHeight="1" x14ac:dyDescent="0.25">
      <c r="A45" s="375" t="s">
        <v>104</v>
      </c>
      <c r="B45" s="37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5">
      <c r="A46" s="375" t="s">
        <v>12</v>
      </c>
      <c r="B46" s="37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5">
      <c r="A47" s="382" t="s">
        <v>107</v>
      </c>
      <c r="B47" s="37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5">
      <c r="A48" s="383"/>
      <c r="B48" s="37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80000000000001" customHeight="1" x14ac:dyDescent="0.25">
      <c r="A49" s="382" t="s">
        <v>108</v>
      </c>
      <c r="B49" s="37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5">
      <c r="A50" s="383"/>
      <c r="B50" s="37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75" t="s">
        <v>110</v>
      </c>
      <c r="B51" s="37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5">
      <c r="A52" s="375"/>
      <c r="B52" s="37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8" customHeight="1" x14ac:dyDescent="0.25">
      <c r="A53" s="375" t="s">
        <v>113</v>
      </c>
      <c r="B53" s="37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75"/>
      <c r="B54" s="37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45" customHeight="1" x14ac:dyDescent="0.25">
      <c r="A55" s="375" t="s">
        <v>114</v>
      </c>
      <c r="B55" s="37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45" customHeight="1" x14ac:dyDescent="0.25">
      <c r="A56" s="375"/>
      <c r="B56" s="37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75" t="s">
        <v>116</v>
      </c>
      <c r="B57" s="370" t="s">
        <v>117</v>
      </c>
      <c r="C57" s="53" t="s">
        <v>20</v>
      </c>
      <c r="D57" s="93" t="s">
        <v>234</v>
      </c>
      <c r="E57" s="92"/>
      <c r="F57" s="92" t="s">
        <v>235</v>
      </c>
      <c r="G57" s="391" t="s">
        <v>232</v>
      </c>
      <c r="H57" s="391"/>
      <c r="I57" s="92" t="s">
        <v>236</v>
      </c>
      <c r="J57" s="92" t="s">
        <v>237</v>
      </c>
      <c r="K57" s="388" t="s">
        <v>238</v>
      </c>
      <c r="L57" s="389"/>
      <c r="M57" s="389"/>
      <c r="N57" s="389"/>
      <c r="O57" s="390"/>
      <c r="P57" s="88" t="s">
        <v>198</v>
      </c>
      <c r="Q57" s="56"/>
    </row>
    <row r="58" spans="1:17" ht="39.950000000000003" customHeight="1" x14ac:dyDescent="0.25">
      <c r="A58" s="375"/>
      <c r="B58" s="37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8" customHeight="1" x14ac:dyDescent="0.25">
      <c r="A59" s="380" t="s">
        <v>119</v>
      </c>
      <c r="B59" s="380" t="s">
        <v>118</v>
      </c>
      <c r="C59" s="38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49.94999999999999" customHeight="1" x14ac:dyDescent="0.25">
      <c r="A60" s="386"/>
      <c r="B60" s="386"/>
      <c r="C60" s="38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86"/>
      <c r="B61" s="386"/>
      <c r="C61" s="38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5">
      <c r="A62" s="381"/>
      <c r="B62" s="38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5">
      <c r="A63" s="375" t="s">
        <v>120</v>
      </c>
      <c r="B63" s="37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5">
      <c r="A64" s="375"/>
      <c r="B64" s="37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79" t="s">
        <v>122</v>
      </c>
      <c r="B65" s="37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5">
      <c r="A66" s="379"/>
      <c r="B66" s="37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5">
      <c r="A67" s="375" t="s">
        <v>124</v>
      </c>
      <c r="B67" s="37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5">
      <c r="A68" s="375"/>
      <c r="B68" s="37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82" t="s">
        <v>126</v>
      </c>
      <c r="B69" s="37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5">
      <c r="A70" s="383"/>
      <c r="B70" s="37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65" t="s">
        <v>254</v>
      </c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</row>
    <row r="74" spans="1:20" ht="14.4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.4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.4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.4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.4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5" customHeight="1" x14ac:dyDescent="0.25">
      <c r="B79" s="366" t="s">
        <v>215</v>
      </c>
      <c r="C79" s="366"/>
      <c r="D79" s="366"/>
      <c r="E79" s="36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9"/>
  <sheetViews>
    <sheetView tabSelected="1" view="pageBreakPreview" zoomScale="70" zoomScaleSheetLayoutView="70" workbookViewId="0">
      <selection activeCell="AW38" sqref="AW38"/>
    </sheetView>
  </sheetViews>
  <sheetFormatPr defaultColWidth="9.109375" defaultRowHeight="13.15" x14ac:dyDescent="0.3"/>
  <cols>
    <col min="1" max="1" width="8" style="101" customWidth="1"/>
    <col min="2" max="2" width="21.88671875" style="101" customWidth="1"/>
    <col min="3" max="3" width="13.33203125" style="101" customWidth="1"/>
    <col min="4" max="4" width="20.6640625" style="104" customWidth="1"/>
    <col min="5" max="5" width="12.88671875" style="306" customWidth="1"/>
    <col min="6" max="6" width="12.44140625" style="306" customWidth="1"/>
    <col min="7" max="7" width="11.6640625" style="259" customWidth="1"/>
    <col min="8" max="8" width="0.109375" style="300" hidden="1" customWidth="1"/>
    <col min="9" max="9" width="6.88671875" style="292" hidden="1" customWidth="1"/>
    <col min="10" max="10" width="8.6640625" style="264" hidden="1" customWidth="1"/>
    <col min="11" max="11" width="7.5546875" style="300" hidden="1" customWidth="1"/>
    <col min="12" max="12" width="6.88671875" style="292" hidden="1" customWidth="1"/>
    <col min="13" max="13" width="7" style="264" hidden="1" customWidth="1"/>
    <col min="14" max="14" width="8.33203125" style="300" hidden="1" customWidth="1"/>
    <col min="15" max="15" width="8.33203125" style="292" hidden="1" customWidth="1"/>
    <col min="16" max="16" width="8.44140625" style="264" hidden="1" customWidth="1"/>
    <col min="17" max="17" width="9.109375" style="300" customWidth="1"/>
    <col min="18" max="18" width="8.6640625" style="292" customWidth="1"/>
    <col min="19" max="19" width="9.109375" style="264" customWidth="1"/>
    <col min="20" max="20" width="8.44140625" style="300" customWidth="1"/>
    <col min="21" max="21" width="8.109375" style="292" customWidth="1"/>
    <col min="22" max="22" width="9.6640625" style="264" customWidth="1"/>
    <col min="23" max="23" width="7.33203125" style="300" customWidth="1"/>
    <col min="24" max="24" width="7.6640625" style="292" customWidth="1"/>
    <col min="25" max="25" width="9.44140625" style="264" customWidth="1"/>
    <col min="26" max="26" width="7.33203125" style="300" customWidth="1"/>
    <col min="27" max="27" width="5.88671875" style="314" hidden="1" customWidth="1"/>
    <col min="28" max="28" width="6.88671875" style="314" hidden="1" customWidth="1"/>
    <col min="29" max="29" width="6.88671875" style="292" customWidth="1"/>
    <col min="30" max="30" width="9.88671875" style="264" customWidth="1"/>
    <col min="31" max="31" width="7.5546875" style="300" customWidth="1"/>
    <col min="32" max="32" width="5.5546875" style="314" hidden="1" customWidth="1"/>
    <col min="33" max="33" width="7.5546875" style="292" customWidth="1"/>
    <col min="34" max="34" width="7.5546875" style="264" customWidth="1"/>
    <col min="35" max="35" width="7.88671875" style="300" customWidth="1"/>
    <col min="36" max="36" width="6" style="314" hidden="1" customWidth="1"/>
    <col min="37" max="37" width="7.88671875" style="314" hidden="1" customWidth="1"/>
    <col min="38" max="38" width="7.88671875" style="292" customWidth="1"/>
    <col min="39" max="39" width="7.88671875" style="264" customWidth="1"/>
    <col min="40" max="40" width="6.109375" style="300" customWidth="1"/>
    <col min="41" max="41" width="6.44140625" style="314" hidden="1" customWidth="1"/>
    <col min="42" max="42" width="0.6640625" style="314" hidden="1" customWidth="1"/>
    <col min="43" max="43" width="6" style="292" customWidth="1"/>
    <col min="44" max="44" width="6.88671875" style="264" customWidth="1"/>
    <col min="45" max="45" width="8.6640625" style="300" customWidth="1"/>
    <col min="46" max="46" width="5" style="314" hidden="1" customWidth="1"/>
    <col min="47" max="47" width="7.109375" style="314" hidden="1" customWidth="1"/>
    <col min="48" max="48" width="7.109375" style="292" customWidth="1"/>
    <col min="49" max="49" width="7.109375" style="264" customWidth="1"/>
    <col min="50" max="50" width="7.33203125" style="300" customWidth="1"/>
    <col min="51" max="51" width="7.6640625" style="292" customWidth="1"/>
    <col min="52" max="52" width="7" style="264" customWidth="1"/>
    <col min="53" max="53" width="21.5546875" style="95" customWidth="1"/>
    <col min="54" max="16384" width="9.109375" style="95"/>
  </cols>
  <sheetData>
    <row r="1" spans="1:53" ht="17.55" x14ac:dyDescent="0.3">
      <c r="A1" s="332"/>
      <c r="B1" s="332"/>
      <c r="C1" s="332"/>
      <c r="D1" s="333"/>
      <c r="E1" s="334"/>
      <c r="F1" s="334"/>
      <c r="G1" s="335"/>
      <c r="H1" s="336"/>
      <c r="I1" s="336"/>
      <c r="J1" s="337"/>
      <c r="K1" s="336"/>
      <c r="L1" s="336"/>
      <c r="M1" s="337"/>
      <c r="N1" s="336"/>
      <c r="O1" s="336"/>
      <c r="P1" s="337"/>
      <c r="Q1" s="336"/>
      <c r="R1" s="336"/>
      <c r="S1" s="337"/>
      <c r="T1" s="336"/>
      <c r="U1" s="336"/>
      <c r="V1" s="337"/>
      <c r="W1" s="336"/>
      <c r="X1" s="336"/>
      <c r="Y1" s="337"/>
      <c r="Z1" s="336"/>
      <c r="AA1" s="336"/>
      <c r="AB1" s="336"/>
      <c r="AC1" s="336"/>
      <c r="AD1" s="337"/>
      <c r="AE1" s="336"/>
      <c r="AF1" s="336"/>
      <c r="AG1" s="336"/>
      <c r="AH1" s="337"/>
      <c r="AI1" s="336"/>
      <c r="AJ1" s="336"/>
      <c r="AK1" s="336"/>
      <c r="AL1" s="336"/>
      <c r="AM1" s="337"/>
      <c r="AN1" s="336"/>
      <c r="AO1" s="336"/>
      <c r="AP1" s="336"/>
      <c r="AQ1" s="336"/>
      <c r="AR1" s="337"/>
      <c r="AS1" s="336"/>
      <c r="AT1" s="336"/>
      <c r="AU1" s="336"/>
      <c r="AV1" s="336"/>
      <c r="AW1" s="337"/>
      <c r="AX1" s="336"/>
      <c r="AY1" s="336"/>
      <c r="AZ1" s="337"/>
      <c r="BA1" s="338" t="s">
        <v>284</v>
      </c>
    </row>
    <row r="2" spans="1:53" s="105" customFormat="1" ht="23.95" customHeight="1" x14ac:dyDescent="0.3">
      <c r="A2" s="449" t="s">
        <v>261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</row>
    <row r="3" spans="1:53" s="96" customFormat="1" ht="17.25" customHeight="1" x14ac:dyDescent="0.3">
      <c r="A3" s="450" t="s">
        <v>298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</row>
    <row r="4" spans="1:53" s="97" customFormat="1" ht="23.95" customHeight="1" x14ac:dyDescent="0.3">
      <c r="A4" s="451" t="s">
        <v>299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S4" s="451"/>
      <c r="AT4" s="451"/>
      <c r="AU4" s="451"/>
      <c r="AV4" s="451"/>
      <c r="AW4" s="451"/>
      <c r="AX4" s="451"/>
      <c r="AY4" s="451"/>
      <c r="AZ4" s="451"/>
      <c r="BA4" s="451"/>
    </row>
    <row r="5" spans="1:53" ht="13.8" thickBot="1" x14ac:dyDescent="0.35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52"/>
      <c r="AJ5" s="452"/>
      <c r="AK5" s="452"/>
      <c r="AL5" s="452"/>
      <c r="AM5" s="452"/>
      <c r="AN5" s="452"/>
      <c r="AO5" s="321"/>
      <c r="AP5" s="321"/>
      <c r="AQ5" s="322"/>
      <c r="AR5" s="275"/>
      <c r="AS5" s="323"/>
      <c r="AT5" s="324"/>
      <c r="AU5" s="324"/>
      <c r="AV5" s="325"/>
      <c r="AW5" s="276"/>
      <c r="AX5" s="326"/>
      <c r="AY5" s="327"/>
      <c r="AZ5" s="277"/>
      <c r="BA5" s="98" t="s">
        <v>257</v>
      </c>
    </row>
    <row r="6" spans="1:53" ht="15.05" customHeight="1" x14ac:dyDescent="0.3">
      <c r="A6" s="453" t="s">
        <v>0</v>
      </c>
      <c r="B6" s="456" t="s">
        <v>270</v>
      </c>
      <c r="C6" s="456" t="s">
        <v>259</v>
      </c>
      <c r="D6" s="456" t="s">
        <v>40</v>
      </c>
      <c r="E6" s="459" t="s">
        <v>256</v>
      </c>
      <c r="F6" s="460"/>
      <c r="G6" s="461"/>
      <c r="H6" s="462" t="s">
        <v>255</v>
      </c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  <c r="AZ6" s="464"/>
      <c r="BA6" s="465" t="s">
        <v>291</v>
      </c>
    </row>
    <row r="7" spans="1:53" ht="28.5" customHeight="1" x14ac:dyDescent="0.3">
      <c r="A7" s="454"/>
      <c r="B7" s="457"/>
      <c r="C7" s="457"/>
      <c r="D7" s="457"/>
      <c r="E7" s="468" t="s">
        <v>290</v>
      </c>
      <c r="F7" s="468" t="s">
        <v>292</v>
      </c>
      <c r="G7" s="470" t="s">
        <v>19</v>
      </c>
      <c r="H7" s="472" t="s">
        <v>17</v>
      </c>
      <c r="I7" s="473"/>
      <c r="J7" s="474"/>
      <c r="K7" s="430" t="s">
        <v>18</v>
      </c>
      <c r="L7" s="431"/>
      <c r="M7" s="432"/>
      <c r="N7" s="430" t="s">
        <v>22</v>
      </c>
      <c r="O7" s="431"/>
      <c r="P7" s="432"/>
      <c r="Q7" s="430" t="s">
        <v>24</v>
      </c>
      <c r="R7" s="431"/>
      <c r="S7" s="432"/>
      <c r="T7" s="430" t="s">
        <v>25</v>
      </c>
      <c r="U7" s="431"/>
      <c r="V7" s="432"/>
      <c r="W7" s="430" t="s">
        <v>26</v>
      </c>
      <c r="X7" s="431"/>
      <c r="Y7" s="432"/>
      <c r="Z7" s="430" t="s">
        <v>28</v>
      </c>
      <c r="AA7" s="431"/>
      <c r="AB7" s="431"/>
      <c r="AC7" s="488"/>
      <c r="AD7" s="489"/>
      <c r="AE7" s="430" t="s">
        <v>29</v>
      </c>
      <c r="AF7" s="431"/>
      <c r="AG7" s="488"/>
      <c r="AH7" s="489"/>
      <c r="AI7" s="430" t="s">
        <v>30</v>
      </c>
      <c r="AJ7" s="431"/>
      <c r="AK7" s="431"/>
      <c r="AL7" s="488"/>
      <c r="AM7" s="489"/>
      <c r="AN7" s="430" t="s">
        <v>32</v>
      </c>
      <c r="AO7" s="431"/>
      <c r="AP7" s="431"/>
      <c r="AQ7" s="488"/>
      <c r="AR7" s="489"/>
      <c r="AS7" s="430" t="s">
        <v>33</v>
      </c>
      <c r="AT7" s="431"/>
      <c r="AU7" s="431"/>
      <c r="AV7" s="488"/>
      <c r="AW7" s="489"/>
      <c r="AX7" s="430" t="s">
        <v>34</v>
      </c>
      <c r="AY7" s="431"/>
      <c r="AZ7" s="432"/>
      <c r="BA7" s="466"/>
    </row>
    <row r="8" spans="1:53" ht="40.85" customHeight="1" x14ac:dyDescent="0.3">
      <c r="A8" s="455"/>
      <c r="B8" s="458"/>
      <c r="C8" s="458"/>
      <c r="D8" s="458"/>
      <c r="E8" s="469"/>
      <c r="F8" s="469"/>
      <c r="G8" s="471"/>
      <c r="H8" s="301" t="s">
        <v>20</v>
      </c>
      <c r="I8" s="293" t="s">
        <v>21</v>
      </c>
      <c r="J8" s="113" t="s">
        <v>19</v>
      </c>
      <c r="K8" s="303" t="s">
        <v>20</v>
      </c>
      <c r="L8" s="293" t="s">
        <v>21</v>
      </c>
      <c r="M8" s="113" t="s">
        <v>19</v>
      </c>
      <c r="N8" s="304" t="s">
        <v>20</v>
      </c>
      <c r="O8" s="293" t="s">
        <v>21</v>
      </c>
      <c r="P8" s="114" t="s">
        <v>19</v>
      </c>
      <c r="Q8" s="305" t="s">
        <v>20</v>
      </c>
      <c r="R8" s="293" t="s">
        <v>21</v>
      </c>
      <c r="S8" s="114" t="s">
        <v>19</v>
      </c>
      <c r="T8" s="305" t="s">
        <v>20</v>
      </c>
      <c r="U8" s="293" t="s">
        <v>21</v>
      </c>
      <c r="V8" s="114" t="s">
        <v>19</v>
      </c>
      <c r="W8" s="305" t="s">
        <v>20</v>
      </c>
      <c r="X8" s="293" t="s">
        <v>21</v>
      </c>
      <c r="Y8" s="114" t="s">
        <v>19</v>
      </c>
      <c r="Z8" s="305" t="s">
        <v>20</v>
      </c>
      <c r="AA8" s="315" t="s">
        <v>21</v>
      </c>
      <c r="AB8" s="316" t="s">
        <v>19</v>
      </c>
      <c r="AC8" s="293" t="s">
        <v>21</v>
      </c>
      <c r="AD8" s="114" t="s">
        <v>19</v>
      </c>
      <c r="AE8" s="305" t="s">
        <v>20</v>
      </c>
      <c r="AF8" s="319" t="s">
        <v>21</v>
      </c>
      <c r="AG8" s="293" t="s">
        <v>21</v>
      </c>
      <c r="AH8" s="114" t="s">
        <v>19</v>
      </c>
      <c r="AI8" s="305" t="s">
        <v>20</v>
      </c>
      <c r="AJ8" s="319" t="s">
        <v>21</v>
      </c>
      <c r="AK8" s="316" t="s">
        <v>19</v>
      </c>
      <c r="AL8" s="293" t="s">
        <v>21</v>
      </c>
      <c r="AM8" s="114" t="s">
        <v>19</v>
      </c>
      <c r="AN8" s="305" t="s">
        <v>20</v>
      </c>
      <c r="AO8" s="319" t="s">
        <v>21</v>
      </c>
      <c r="AP8" s="316" t="s">
        <v>19</v>
      </c>
      <c r="AQ8" s="293" t="s">
        <v>21</v>
      </c>
      <c r="AR8" s="114" t="s">
        <v>19</v>
      </c>
      <c r="AS8" s="305" t="s">
        <v>20</v>
      </c>
      <c r="AT8" s="319" t="s">
        <v>21</v>
      </c>
      <c r="AU8" s="316" t="s">
        <v>19</v>
      </c>
      <c r="AV8" s="293" t="s">
        <v>21</v>
      </c>
      <c r="AW8" s="114" t="s">
        <v>19</v>
      </c>
      <c r="AX8" s="305" t="s">
        <v>20</v>
      </c>
      <c r="AY8" s="293" t="s">
        <v>21</v>
      </c>
      <c r="AZ8" s="114" t="s">
        <v>19</v>
      </c>
      <c r="BA8" s="467"/>
    </row>
    <row r="9" spans="1:53" s="270" customFormat="1" ht="16.3" thickBot="1" x14ac:dyDescent="0.35">
      <c r="A9" s="115">
        <v>1</v>
      </c>
      <c r="B9" s="116">
        <v>2</v>
      </c>
      <c r="C9" s="116">
        <v>3</v>
      </c>
      <c r="D9" s="116">
        <v>4</v>
      </c>
      <c r="E9" s="117">
        <v>5</v>
      </c>
      <c r="F9" s="118">
        <v>6</v>
      </c>
      <c r="G9" s="267">
        <v>7</v>
      </c>
      <c r="H9" s="222">
        <v>8</v>
      </c>
      <c r="I9" s="243">
        <v>9</v>
      </c>
      <c r="J9" s="118">
        <v>10</v>
      </c>
      <c r="K9" s="230">
        <v>11</v>
      </c>
      <c r="L9" s="247">
        <v>12</v>
      </c>
      <c r="M9" s="118">
        <v>13</v>
      </c>
      <c r="N9" s="230">
        <v>14</v>
      </c>
      <c r="O9" s="247">
        <v>15</v>
      </c>
      <c r="P9" s="118">
        <v>16</v>
      </c>
      <c r="Q9" s="230">
        <v>17</v>
      </c>
      <c r="R9" s="247">
        <v>18</v>
      </c>
      <c r="S9" s="268">
        <v>19</v>
      </c>
      <c r="T9" s="230">
        <v>20</v>
      </c>
      <c r="U9" s="247">
        <v>21</v>
      </c>
      <c r="V9" s="268">
        <v>22</v>
      </c>
      <c r="W9" s="230">
        <v>23</v>
      </c>
      <c r="X9" s="247">
        <v>24</v>
      </c>
      <c r="Y9" s="268">
        <v>25</v>
      </c>
      <c r="Z9" s="230">
        <v>26</v>
      </c>
      <c r="AA9" s="118">
        <v>24</v>
      </c>
      <c r="AB9" s="268">
        <v>25</v>
      </c>
      <c r="AC9" s="247">
        <v>27</v>
      </c>
      <c r="AD9" s="118">
        <v>28</v>
      </c>
      <c r="AE9" s="233">
        <v>29</v>
      </c>
      <c r="AF9" s="119">
        <v>30</v>
      </c>
      <c r="AG9" s="247">
        <v>30</v>
      </c>
      <c r="AH9" s="118">
        <v>31</v>
      </c>
      <c r="AI9" s="233">
        <v>32</v>
      </c>
      <c r="AJ9" s="119">
        <v>33</v>
      </c>
      <c r="AK9" s="268">
        <v>34</v>
      </c>
      <c r="AL9" s="247">
        <v>33</v>
      </c>
      <c r="AM9" s="118">
        <v>34</v>
      </c>
      <c r="AN9" s="233">
        <v>35</v>
      </c>
      <c r="AO9" s="119">
        <v>36</v>
      </c>
      <c r="AP9" s="268">
        <v>37</v>
      </c>
      <c r="AQ9" s="247">
        <v>36</v>
      </c>
      <c r="AR9" s="118">
        <v>37</v>
      </c>
      <c r="AS9" s="233">
        <v>38</v>
      </c>
      <c r="AT9" s="119">
        <v>39</v>
      </c>
      <c r="AU9" s="268">
        <v>40</v>
      </c>
      <c r="AV9" s="247">
        <v>39</v>
      </c>
      <c r="AW9" s="118">
        <v>40</v>
      </c>
      <c r="AX9" s="222">
        <v>41</v>
      </c>
      <c r="AY9" s="254">
        <v>42</v>
      </c>
      <c r="AZ9" s="268">
        <v>43</v>
      </c>
      <c r="BA9" s="269">
        <v>44</v>
      </c>
    </row>
    <row r="10" spans="1:53" s="257" customFormat="1" ht="19.600000000000001" customHeight="1" thickBot="1" x14ac:dyDescent="0.35">
      <c r="A10" s="444" t="s">
        <v>288</v>
      </c>
      <c r="B10" s="445"/>
      <c r="C10" s="446"/>
      <c r="D10" s="285" t="s">
        <v>258</v>
      </c>
      <c r="E10" s="286">
        <f>SUM(E23)</f>
        <v>214.99999999999997</v>
      </c>
      <c r="F10" s="286">
        <f>SUM(F23)</f>
        <v>214.99999999999997</v>
      </c>
      <c r="G10" s="287">
        <f>SUM(F10/E10*100)</f>
        <v>100</v>
      </c>
      <c r="H10" s="287">
        <f>SUM(H23)</f>
        <v>0</v>
      </c>
      <c r="I10" s="287">
        <f t="shared" ref="I10:AY10" si="0">SUM(I23)</f>
        <v>0</v>
      </c>
      <c r="J10" s="287" t="e">
        <f>SUM(I10/H10)</f>
        <v>#DIV/0!</v>
      </c>
      <c r="K10" s="287">
        <f t="shared" si="0"/>
        <v>0</v>
      </c>
      <c r="L10" s="287">
        <f t="shared" si="0"/>
        <v>0</v>
      </c>
      <c r="M10" s="287" t="e">
        <f>SUM(L10/K10)</f>
        <v>#DIV/0!</v>
      </c>
      <c r="N10" s="287">
        <f t="shared" si="0"/>
        <v>0</v>
      </c>
      <c r="O10" s="287">
        <f t="shared" si="0"/>
        <v>0</v>
      </c>
      <c r="P10" s="287" t="e">
        <f>SUM(O10/N10)</f>
        <v>#DIV/0!</v>
      </c>
      <c r="Q10" s="287">
        <f t="shared" si="0"/>
        <v>0</v>
      </c>
      <c r="R10" s="287">
        <f t="shared" si="0"/>
        <v>0</v>
      </c>
      <c r="S10" s="287" t="e">
        <f>SUM(R10/Q10)</f>
        <v>#DIV/0!</v>
      </c>
      <c r="T10" s="287">
        <f>SUM(T11:T12)</f>
        <v>5</v>
      </c>
      <c r="U10" s="287">
        <f t="shared" si="0"/>
        <v>5</v>
      </c>
      <c r="V10" s="287">
        <f>SUM(U10/T10*100)</f>
        <v>100</v>
      </c>
      <c r="W10" s="287">
        <f t="shared" si="0"/>
        <v>15</v>
      </c>
      <c r="X10" s="287">
        <f t="shared" si="0"/>
        <v>15</v>
      </c>
      <c r="Y10" s="287">
        <f>SUM(X10/W10*100)</f>
        <v>100</v>
      </c>
      <c r="Z10" s="287">
        <f t="shared" si="0"/>
        <v>39.4</v>
      </c>
      <c r="AA10" s="287">
        <f t="shared" si="0"/>
        <v>0</v>
      </c>
      <c r="AB10" s="287">
        <f t="shared" si="0"/>
        <v>0</v>
      </c>
      <c r="AC10" s="287">
        <f t="shared" si="0"/>
        <v>39.4</v>
      </c>
      <c r="AD10" s="287">
        <f>SUM(AC10/Z10*100)</f>
        <v>100</v>
      </c>
      <c r="AE10" s="287">
        <f t="shared" si="0"/>
        <v>66.2</v>
      </c>
      <c r="AF10" s="287">
        <f t="shared" si="0"/>
        <v>0</v>
      </c>
      <c r="AG10" s="287">
        <f t="shared" si="0"/>
        <v>66.2</v>
      </c>
      <c r="AH10" s="287" t="e">
        <f>SUM(AG10/#REF!)</f>
        <v>#REF!</v>
      </c>
      <c r="AI10" s="287">
        <f t="shared" si="0"/>
        <v>25.6</v>
      </c>
      <c r="AJ10" s="287">
        <f t="shared" si="0"/>
        <v>0</v>
      </c>
      <c r="AK10" s="287">
        <f t="shared" si="0"/>
        <v>0</v>
      </c>
      <c r="AL10" s="287">
        <f t="shared" si="0"/>
        <v>25.6</v>
      </c>
      <c r="AM10" s="287" t="e">
        <f>SUM(AL10/AK10)</f>
        <v>#DIV/0!</v>
      </c>
      <c r="AN10" s="287">
        <f t="shared" si="0"/>
        <v>11.2</v>
      </c>
      <c r="AO10" s="287">
        <f t="shared" si="0"/>
        <v>0</v>
      </c>
      <c r="AP10" s="287">
        <f t="shared" si="0"/>
        <v>0</v>
      </c>
      <c r="AQ10" s="287">
        <f t="shared" si="0"/>
        <v>11.2</v>
      </c>
      <c r="AR10" s="287" t="e">
        <f>SUM(AQ10/AP10)</f>
        <v>#DIV/0!</v>
      </c>
      <c r="AS10" s="287">
        <f t="shared" si="0"/>
        <v>47</v>
      </c>
      <c r="AT10" s="287">
        <f t="shared" si="0"/>
        <v>0</v>
      </c>
      <c r="AU10" s="287">
        <f t="shared" si="0"/>
        <v>0</v>
      </c>
      <c r="AV10" s="287">
        <f t="shared" si="0"/>
        <v>47</v>
      </c>
      <c r="AW10" s="287" t="e">
        <f>SUM(AV10/AU10)</f>
        <v>#DIV/0!</v>
      </c>
      <c r="AX10" s="287">
        <f t="shared" si="0"/>
        <v>5.6</v>
      </c>
      <c r="AY10" s="287">
        <f t="shared" si="0"/>
        <v>5.6</v>
      </c>
      <c r="AZ10" s="287">
        <f>SUM(AY10/AX10)</f>
        <v>1</v>
      </c>
      <c r="BA10" s="484"/>
    </row>
    <row r="11" spans="1:53" ht="33.65" customHeight="1" thickBot="1" x14ac:dyDescent="0.35">
      <c r="A11" s="447"/>
      <c r="B11" s="448"/>
      <c r="C11" s="448"/>
      <c r="D11" s="196" t="s">
        <v>2</v>
      </c>
      <c r="E11" s="348">
        <f t="shared" ref="E11:F12" si="1">SUM(E24)</f>
        <v>0</v>
      </c>
      <c r="F11" s="348">
        <f t="shared" si="1"/>
        <v>0</v>
      </c>
      <c r="G11" s="349"/>
      <c r="H11" s="223">
        <f>SUM(H24)</f>
        <v>0</v>
      </c>
      <c r="I11" s="244">
        <f>SUM(I24)</f>
        <v>0</v>
      </c>
      <c r="J11" s="121"/>
      <c r="K11" s="228">
        <f>SUM(K24)</f>
        <v>0</v>
      </c>
      <c r="L11" s="244">
        <f>SUM(L24)</f>
        <v>0</v>
      </c>
      <c r="M11" s="121"/>
      <c r="N11" s="228">
        <f>SUM(N24)</f>
        <v>0</v>
      </c>
      <c r="O11" s="244">
        <f>SUM(O24)</f>
        <v>0</v>
      </c>
      <c r="P11" s="121"/>
      <c r="Q11" s="228">
        <f>SUM(Q24)</f>
        <v>0</v>
      </c>
      <c r="R11" s="244">
        <f>SUM(R24)</f>
        <v>0</v>
      </c>
      <c r="S11" s="121"/>
      <c r="T11" s="228">
        <f>SUM(T24)</f>
        <v>0</v>
      </c>
      <c r="U11" s="244">
        <f>SUM(U24)</f>
        <v>0</v>
      </c>
      <c r="V11" s="121"/>
      <c r="W11" s="228">
        <f>SUM(W24)</f>
        <v>0</v>
      </c>
      <c r="X11" s="244">
        <f>SUM(X24)</f>
        <v>0</v>
      </c>
      <c r="Y11" s="121"/>
      <c r="Z11" s="228">
        <f>SUM(Z24)</f>
        <v>0</v>
      </c>
      <c r="AA11" s="200"/>
      <c r="AB11" s="201"/>
      <c r="AC11" s="244">
        <f>SUM(AC24)</f>
        <v>0</v>
      </c>
      <c r="AD11" s="121"/>
      <c r="AE11" s="228">
        <f>SUM(AE24)</f>
        <v>0</v>
      </c>
      <c r="AF11" s="200"/>
      <c r="AG11" s="244">
        <f>SUM(AG24)</f>
        <v>0</v>
      </c>
      <c r="AH11" s="121"/>
      <c r="AI11" s="228">
        <f>SUM(AI24)</f>
        <v>0</v>
      </c>
      <c r="AJ11" s="200"/>
      <c r="AK11" s="201"/>
      <c r="AL11" s="244">
        <v>0</v>
      </c>
      <c r="AM11" s="121"/>
      <c r="AN11" s="228">
        <f>SUM(AN24)</f>
        <v>0</v>
      </c>
      <c r="AO11" s="200"/>
      <c r="AP11" s="201"/>
      <c r="AQ11" s="244">
        <f>SUM(AQ24)</f>
        <v>0</v>
      </c>
      <c r="AR11" s="121"/>
      <c r="AS11" s="228">
        <f>SUM(AS24)</f>
        <v>0</v>
      </c>
      <c r="AT11" s="200"/>
      <c r="AU11" s="200"/>
      <c r="AV11" s="244">
        <f>SUM(AV24)</f>
        <v>0</v>
      </c>
      <c r="AW11" s="121"/>
      <c r="AX11" s="228">
        <f>SUM(AX24)</f>
        <v>0</v>
      </c>
      <c r="AY11" s="244">
        <f>SUM(AY24)</f>
        <v>0</v>
      </c>
      <c r="AZ11" s="121"/>
      <c r="BA11" s="424"/>
    </row>
    <row r="12" spans="1:53" ht="14.4" customHeight="1" x14ac:dyDescent="0.3">
      <c r="A12" s="447"/>
      <c r="B12" s="448"/>
      <c r="C12" s="448"/>
      <c r="D12" s="203" t="s">
        <v>43</v>
      </c>
      <c r="E12" s="348">
        <f t="shared" si="1"/>
        <v>214.99999999999997</v>
      </c>
      <c r="F12" s="198">
        <f>SUM(I12+L12+O12+R12+U12+X12+AA12+AF12+AJ12+AO12+AT12+AY12+AC12+AG12+AL12+AQ12+AV12)</f>
        <v>214.99999999999997</v>
      </c>
      <c r="G12" s="349">
        <f t="shared" ref="G12:G22" si="2">SUM(F12/E12*100)</f>
        <v>100</v>
      </c>
      <c r="H12" s="223">
        <f>SUM(H25)</f>
        <v>0</v>
      </c>
      <c r="I12" s="244">
        <f>SUM(I25)</f>
        <v>0</v>
      </c>
      <c r="J12" s="121"/>
      <c r="K12" s="228">
        <f>SUM(K25)</f>
        <v>0</v>
      </c>
      <c r="L12" s="244">
        <f>SUM(L25)</f>
        <v>0</v>
      </c>
      <c r="M12" s="121"/>
      <c r="N12" s="228">
        <f>SUM(N25)</f>
        <v>0</v>
      </c>
      <c r="O12" s="244">
        <f>SUM(O25)</f>
        <v>0</v>
      </c>
      <c r="P12" s="123"/>
      <c r="Q12" s="228">
        <f>SUM(Q25)</f>
        <v>0</v>
      </c>
      <c r="R12" s="244">
        <f>SUM(R25)</f>
        <v>0</v>
      </c>
      <c r="S12" s="123"/>
      <c r="T12" s="228">
        <f>SUM(T25)</f>
        <v>5</v>
      </c>
      <c r="U12" s="244">
        <f>SUM(U25)</f>
        <v>5</v>
      </c>
      <c r="V12" s="123"/>
      <c r="W12" s="228">
        <f>SUM(W25)</f>
        <v>15</v>
      </c>
      <c r="X12" s="244">
        <f>SUM(X25)</f>
        <v>15</v>
      </c>
      <c r="Y12" s="123"/>
      <c r="Z12" s="228">
        <f>SUM(Z25)</f>
        <v>39.4</v>
      </c>
      <c r="AA12" s="206"/>
      <c r="AB12" s="207"/>
      <c r="AC12" s="244">
        <f>SUM(AC25)</f>
        <v>39.4</v>
      </c>
      <c r="AD12" s="123"/>
      <c r="AE12" s="228">
        <f>SUM(AE25)</f>
        <v>66.2</v>
      </c>
      <c r="AF12" s="206"/>
      <c r="AG12" s="244">
        <f>SUM(AG25)</f>
        <v>66.2</v>
      </c>
      <c r="AH12" s="123"/>
      <c r="AI12" s="228">
        <f>SUM(AI25)</f>
        <v>25.6</v>
      </c>
      <c r="AJ12" s="206"/>
      <c r="AK12" s="207"/>
      <c r="AL12" s="244">
        <f>SUM(AL25)</f>
        <v>25.6</v>
      </c>
      <c r="AM12" s="123"/>
      <c r="AN12" s="228">
        <f>SUM(AN25)</f>
        <v>11.2</v>
      </c>
      <c r="AO12" s="206"/>
      <c r="AP12" s="207"/>
      <c r="AQ12" s="244">
        <f>SUM(AQ25)</f>
        <v>11.2</v>
      </c>
      <c r="AR12" s="123"/>
      <c r="AS12" s="228">
        <f>SUM(AS25)</f>
        <v>47</v>
      </c>
      <c r="AT12" s="209"/>
      <c r="AU12" s="209"/>
      <c r="AV12" s="244">
        <f>SUM(AV25)</f>
        <v>47</v>
      </c>
      <c r="AW12" s="123"/>
      <c r="AX12" s="228">
        <f>SUM(AX25)</f>
        <v>5.6</v>
      </c>
      <c r="AY12" s="244">
        <f>SUM(AY25)</f>
        <v>5.6</v>
      </c>
      <c r="AZ12" s="123"/>
      <c r="BA12" s="424"/>
    </row>
    <row r="13" spans="1:53" ht="18.649999999999999" hidden="1" customHeight="1" x14ac:dyDescent="0.3">
      <c r="A13" s="485" t="s">
        <v>286</v>
      </c>
      <c r="B13" s="476"/>
      <c r="C13" s="477"/>
      <c r="D13" s="210" t="s">
        <v>41</v>
      </c>
      <c r="E13" s="211"/>
      <c r="F13" s="211"/>
      <c r="G13" s="287" t="e">
        <f t="shared" si="2"/>
        <v>#DIV/0!</v>
      </c>
      <c r="H13" s="225"/>
      <c r="I13" s="245"/>
      <c r="J13" s="126"/>
      <c r="K13" s="227"/>
      <c r="L13" s="248"/>
      <c r="M13" s="126"/>
      <c r="N13" s="227"/>
      <c r="O13" s="245"/>
      <c r="P13" s="126"/>
      <c r="Q13" s="227"/>
      <c r="R13" s="245"/>
      <c r="S13" s="126"/>
      <c r="T13" s="227"/>
      <c r="U13" s="245"/>
      <c r="V13" s="126"/>
      <c r="W13" s="227"/>
      <c r="X13" s="245"/>
      <c r="Y13" s="126"/>
      <c r="Z13" s="227"/>
      <c r="AA13" s="212"/>
      <c r="AB13" s="213"/>
      <c r="AC13" s="253"/>
      <c r="AD13" s="126"/>
      <c r="AE13" s="234"/>
      <c r="AF13" s="212"/>
      <c r="AG13" s="245"/>
      <c r="AH13" s="126"/>
      <c r="AI13" s="234"/>
      <c r="AJ13" s="212"/>
      <c r="AK13" s="213"/>
      <c r="AL13" s="245"/>
      <c r="AM13" s="126"/>
      <c r="AN13" s="237"/>
      <c r="AO13" s="212"/>
      <c r="AP13" s="213"/>
      <c r="AQ13" s="245"/>
      <c r="AR13" s="126"/>
      <c r="AS13" s="237"/>
      <c r="AT13" s="215"/>
      <c r="AU13" s="215"/>
      <c r="AV13" s="245"/>
      <c r="AW13" s="126"/>
      <c r="AX13" s="240"/>
      <c r="AY13" s="245"/>
      <c r="AZ13" s="126"/>
      <c r="BA13" s="423"/>
    </row>
    <row r="14" spans="1:53" ht="33.65" hidden="1" customHeight="1" x14ac:dyDescent="0.3">
      <c r="A14" s="486"/>
      <c r="B14" s="479"/>
      <c r="C14" s="480"/>
      <c r="D14" s="216" t="s">
        <v>2</v>
      </c>
      <c r="E14" s="205"/>
      <c r="F14" s="204"/>
      <c r="G14" s="287" t="e">
        <f t="shared" si="2"/>
        <v>#DIV/0!</v>
      </c>
      <c r="H14" s="223"/>
      <c r="I14" s="244"/>
      <c r="J14" s="121"/>
      <c r="K14" s="228"/>
      <c r="L14" s="249"/>
      <c r="M14" s="121"/>
      <c r="N14" s="228"/>
      <c r="O14" s="244"/>
      <c r="P14" s="121"/>
      <c r="Q14" s="228"/>
      <c r="R14" s="244"/>
      <c r="S14" s="121"/>
      <c r="T14" s="228"/>
      <c r="U14" s="244"/>
      <c r="V14" s="121"/>
      <c r="W14" s="228"/>
      <c r="X14" s="244"/>
      <c r="Y14" s="121"/>
      <c r="Z14" s="228"/>
      <c r="AA14" s="200"/>
      <c r="AB14" s="201"/>
      <c r="AC14" s="251"/>
      <c r="AD14" s="121"/>
      <c r="AE14" s="231"/>
      <c r="AF14" s="200"/>
      <c r="AG14" s="244"/>
      <c r="AH14" s="121"/>
      <c r="AI14" s="231"/>
      <c r="AJ14" s="200"/>
      <c r="AK14" s="201"/>
      <c r="AL14" s="244"/>
      <c r="AM14" s="121"/>
      <c r="AN14" s="235"/>
      <c r="AO14" s="200"/>
      <c r="AP14" s="201"/>
      <c r="AQ14" s="244"/>
      <c r="AR14" s="121"/>
      <c r="AS14" s="235"/>
      <c r="AT14" s="200"/>
      <c r="AU14" s="200"/>
      <c r="AV14" s="244"/>
      <c r="AW14" s="121"/>
      <c r="AX14" s="241"/>
      <c r="AY14" s="244"/>
      <c r="AZ14" s="121"/>
      <c r="BA14" s="487"/>
    </row>
    <row r="15" spans="1:53" ht="15.65" hidden="1" x14ac:dyDescent="0.3">
      <c r="A15" s="486"/>
      <c r="B15" s="479"/>
      <c r="C15" s="480"/>
      <c r="D15" s="217" t="s">
        <v>43</v>
      </c>
      <c r="E15" s="205"/>
      <c r="F15" s="204"/>
      <c r="G15" s="287" t="e">
        <f t="shared" si="2"/>
        <v>#DIV/0!</v>
      </c>
      <c r="H15" s="226"/>
      <c r="I15" s="246"/>
      <c r="J15" s="123"/>
      <c r="K15" s="229"/>
      <c r="L15" s="250"/>
      <c r="M15" s="123"/>
      <c r="N15" s="229"/>
      <c r="O15" s="246"/>
      <c r="P15" s="123"/>
      <c r="Q15" s="229"/>
      <c r="R15" s="246"/>
      <c r="S15" s="123"/>
      <c r="T15" s="229"/>
      <c r="U15" s="246"/>
      <c r="V15" s="123"/>
      <c r="W15" s="229"/>
      <c r="X15" s="246"/>
      <c r="Y15" s="123"/>
      <c r="Z15" s="229"/>
      <c r="AA15" s="206"/>
      <c r="AB15" s="207"/>
      <c r="AC15" s="252"/>
      <c r="AD15" s="123"/>
      <c r="AE15" s="232"/>
      <c r="AF15" s="206"/>
      <c r="AG15" s="246"/>
      <c r="AH15" s="123"/>
      <c r="AI15" s="232"/>
      <c r="AJ15" s="206"/>
      <c r="AK15" s="207"/>
      <c r="AL15" s="246"/>
      <c r="AM15" s="123"/>
      <c r="AN15" s="236"/>
      <c r="AO15" s="206"/>
      <c r="AP15" s="207"/>
      <c r="AQ15" s="246"/>
      <c r="AR15" s="123"/>
      <c r="AS15" s="236"/>
      <c r="AT15" s="209"/>
      <c r="AU15" s="209"/>
      <c r="AV15" s="246"/>
      <c r="AW15" s="123"/>
      <c r="AX15" s="239"/>
      <c r="AY15" s="246"/>
      <c r="AZ15" s="123"/>
      <c r="BA15" s="487"/>
    </row>
    <row r="16" spans="1:53" ht="18" hidden="1" customHeight="1" x14ac:dyDescent="0.3">
      <c r="A16" s="433" t="s">
        <v>36</v>
      </c>
      <c r="B16" s="434"/>
      <c r="C16" s="435"/>
      <c r="D16" s="218"/>
      <c r="E16" s="205"/>
      <c r="F16" s="204"/>
      <c r="G16" s="287" t="e">
        <f t="shared" si="2"/>
        <v>#DIV/0!</v>
      </c>
      <c r="H16" s="226"/>
      <c r="I16" s="246"/>
      <c r="J16" s="123"/>
      <c r="K16" s="229"/>
      <c r="L16" s="250"/>
      <c r="M16" s="123"/>
      <c r="N16" s="229"/>
      <c r="O16" s="246"/>
      <c r="P16" s="123"/>
      <c r="Q16" s="229"/>
      <c r="R16" s="246"/>
      <c r="S16" s="123"/>
      <c r="T16" s="229"/>
      <c r="U16" s="246"/>
      <c r="V16" s="123"/>
      <c r="W16" s="229"/>
      <c r="X16" s="246"/>
      <c r="Y16" s="123"/>
      <c r="Z16" s="229"/>
      <c r="AA16" s="206"/>
      <c r="AB16" s="207"/>
      <c r="AC16" s="252"/>
      <c r="AD16" s="123"/>
      <c r="AE16" s="232"/>
      <c r="AF16" s="206"/>
      <c r="AG16" s="246"/>
      <c r="AH16" s="123"/>
      <c r="AI16" s="232"/>
      <c r="AJ16" s="206"/>
      <c r="AK16" s="207"/>
      <c r="AL16" s="246"/>
      <c r="AM16" s="123"/>
      <c r="AN16" s="236"/>
      <c r="AO16" s="206"/>
      <c r="AP16" s="207"/>
      <c r="AQ16" s="246"/>
      <c r="AR16" s="123"/>
      <c r="AS16" s="236"/>
      <c r="AT16" s="209"/>
      <c r="AU16" s="209"/>
      <c r="AV16" s="246"/>
      <c r="AW16" s="123"/>
      <c r="AX16" s="242"/>
      <c r="AY16" s="246"/>
      <c r="AZ16" s="123"/>
      <c r="BA16" s="487"/>
    </row>
    <row r="17" spans="1:53" ht="34.9" hidden="1" customHeight="1" x14ac:dyDescent="0.3">
      <c r="A17" s="436" t="s">
        <v>287</v>
      </c>
      <c r="B17" s="436"/>
      <c r="C17" s="437"/>
      <c r="D17" s="210" t="s">
        <v>41</v>
      </c>
      <c r="E17" s="205"/>
      <c r="F17" s="204"/>
      <c r="G17" s="287" t="e">
        <f t="shared" si="2"/>
        <v>#DIV/0!</v>
      </c>
      <c r="H17" s="226"/>
      <c r="I17" s="246"/>
      <c r="J17" s="123"/>
      <c r="K17" s="229"/>
      <c r="L17" s="250"/>
      <c r="M17" s="123"/>
      <c r="N17" s="229"/>
      <c r="O17" s="246"/>
      <c r="P17" s="123"/>
      <c r="Q17" s="229"/>
      <c r="R17" s="246"/>
      <c r="S17" s="123"/>
      <c r="T17" s="229"/>
      <c r="U17" s="246"/>
      <c r="V17" s="123"/>
      <c r="W17" s="229"/>
      <c r="X17" s="246"/>
      <c r="Y17" s="123"/>
      <c r="Z17" s="229"/>
      <c r="AA17" s="206"/>
      <c r="AB17" s="207"/>
      <c r="AC17" s="252"/>
      <c r="AD17" s="123"/>
      <c r="AE17" s="232"/>
      <c r="AF17" s="206"/>
      <c r="AG17" s="246"/>
      <c r="AH17" s="123"/>
      <c r="AI17" s="232"/>
      <c r="AJ17" s="206"/>
      <c r="AK17" s="207"/>
      <c r="AL17" s="246"/>
      <c r="AM17" s="123"/>
      <c r="AN17" s="236"/>
      <c r="AO17" s="206"/>
      <c r="AP17" s="207"/>
      <c r="AQ17" s="246"/>
      <c r="AR17" s="123"/>
      <c r="AS17" s="236"/>
      <c r="AT17" s="209"/>
      <c r="AU17" s="209"/>
      <c r="AV17" s="246"/>
      <c r="AW17" s="123"/>
      <c r="AX17" s="242"/>
      <c r="AY17" s="246"/>
      <c r="AZ17" s="123"/>
      <c r="BA17" s="487"/>
    </row>
    <row r="18" spans="1:53" ht="34.9" hidden="1" customHeight="1" x14ac:dyDescent="0.3">
      <c r="A18" s="438"/>
      <c r="B18" s="438"/>
      <c r="C18" s="439"/>
      <c r="D18" s="216" t="s">
        <v>2</v>
      </c>
      <c r="E18" s="205"/>
      <c r="F18" s="204"/>
      <c r="G18" s="287" t="e">
        <f t="shared" si="2"/>
        <v>#DIV/0!</v>
      </c>
      <c r="H18" s="226"/>
      <c r="I18" s="246"/>
      <c r="J18" s="123"/>
      <c r="K18" s="229"/>
      <c r="L18" s="250"/>
      <c r="M18" s="123"/>
      <c r="N18" s="229"/>
      <c r="O18" s="246"/>
      <c r="P18" s="123"/>
      <c r="Q18" s="229"/>
      <c r="R18" s="246"/>
      <c r="S18" s="123"/>
      <c r="T18" s="229"/>
      <c r="U18" s="246"/>
      <c r="V18" s="123"/>
      <c r="W18" s="229"/>
      <c r="X18" s="246"/>
      <c r="Y18" s="123"/>
      <c r="Z18" s="229"/>
      <c r="AA18" s="206"/>
      <c r="AB18" s="207"/>
      <c r="AC18" s="252"/>
      <c r="AD18" s="123"/>
      <c r="AE18" s="232"/>
      <c r="AF18" s="206"/>
      <c r="AG18" s="246"/>
      <c r="AH18" s="123"/>
      <c r="AI18" s="232"/>
      <c r="AJ18" s="206"/>
      <c r="AK18" s="207"/>
      <c r="AL18" s="246"/>
      <c r="AM18" s="123"/>
      <c r="AN18" s="236"/>
      <c r="AO18" s="206"/>
      <c r="AP18" s="207"/>
      <c r="AQ18" s="246"/>
      <c r="AR18" s="123"/>
      <c r="AS18" s="236"/>
      <c r="AT18" s="209"/>
      <c r="AU18" s="209"/>
      <c r="AV18" s="246"/>
      <c r="AW18" s="123"/>
      <c r="AX18" s="242"/>
      <c r="AY18" s="246"/>
      <c r="AZ18" s="123"/>
      <c r="BA18" s="487"/>
    </row>
    <row r="19" spans="1:53" ht="34.9" hidden="1" customHeight="1" x14ac:dyDescent="0.3">
      <c r="A19" s="438"/>
      <c r="B19" s="438"/>
      <c r="C19" s="439"/>
      <c r="D19" s="217" t="s">
        <v>43</v>
      </c>
      <c r="E19" s="205"/>
      <c r="F19" s="204"/>
      <c r="G19" s="287" t="e">
        <f t="shared" si="2"/>
        <v>#DIV/0!</v>
      </c>
      <c r="H19" s="226"/>
      <c r="I19" s="246"/>
      <c r="J19" s="123"/>
      <c r="K19" s="229"/>
      <c r="L19" s="250"/>
      <c r="M19" s="123"/>
      <c r="N19" s="229"/>
      <c r="O19" s="246"/>
      <c r="P19" s="123"/>
      <c r="Q19" s="229"/>
      <c r="R19" s="246"/>
      <c r="S19" s="123"/>
      <c r="T19" s="229"/>
      <c r="U19" s="246"/>
      <c r="V19" s="123"/>
      <c r="W19" s="229"/>
      <c r="X19" s="246"/>
      <c r="Y19" s="123"/>
      <c r="Z19" s="229"/>
      <c r="AA19" s="206"/>
      <c r="AB19" s="207"/>
      <c r="AC19" s="252"/>
      <c r="AD19" s="123"/>
      <c r="AE19" s="232"/>
      <c r="AF19" s="206"/>
      <c r="AG19" s="246"/>
      <c r="AH19" s="123"/>
      <c r="AI19" s="232"/>
      <c r="AJ19" s="206"/>
      <c r="AK19" s="207"/>
      <c r="AL19" s="246"/>
      <c r="AM19" s="123"/>
      <c r="AN19" s="236"/>
      <c r="AO19" s="206"/>
      <c r="AP19" s="207"/>
      <c r="AQ19" s="246"/>
      <c r="AR19" s="123"/>
      <c r="AS19" s="236"/>
      <c r="AT19" s="209"/>
      <c r="AU19" s="209"/>
      <c r="AV19" s="246"/>
      <c r="AW19" s="123"/>
      <c r="AX19" s="242"/>
      <c r="AY19" s="246"/>
      <c r="AZ19" s="123"/>
      <c r="BA19" s="487"/>
    </row>
    <row r="20" spans="1:53" ht="34.9" hidden="1" customHeight="1" x14ac:dyDescent="0.3">
      <c r="A20" s="436" t="s">
        <v>289</v>
      </c>
      <c r="B20" s="440"/>
      <c r="C20" s="441"/>
      <c r="D20" s="210" t="s">
        <v>41</v>
      </c>
      <c r="E20" s="205"/>
      <c r="F20" s="204"/>
      <c r="G20" s="287" t="e">
        <f t="shared" si="2"/>
        <v>#DIV/0!</v>
      </c>
      <c r="H20" s="226"/>
      <c r="I20" s="246"/>
      <c r="J20" s="123"/>
      <c r="K20" s="229"/>
      <c r="L20" s="250"/>
      <c r="M20" s="123"/>
      <c r="N20" s="229"/>
      <c r="O20" s="246"/>
      <c r="P20" s="123"/>
      <c r="Q20" s="229"/>
      <c r="R20" s="246"/>
      <c r="S20" s="123"/>
      <c r="T20" s="229"/>
      <c r="U20" s="246"/>
      <c r="V20" s="123"/>
      <c r="W20" s="229"/>
      <c r="X20" s="246"/>
      <c r="Y20" s="123"/>
      <c r="Z20" s="229"/>
      <c r="AA20" s="206"/>
      <c r="AB20" s="207"/>
      <c r="AC20" s="252"/>
      <c r="AD20" s="123"/>
      <c r="AE20" s="232"/>
      <c r="AF20" s="206"/>
      <c r="AG20" s="246"/>
      <c r="AH20" s="123"/>
      <c r="AI20" s="232"/>
      <c r="AJ20" s="206"/>
      <c r="AK20" s="207"/>
      <c r="AL20" s="246"/>
      <c r="AM20" s="123"/>
      <c r="AN20" s="236"/>
      <c r="AO20" s="206"/>
      <c r="AP20" s="207"/>
      <c r="AQ20" s="246"/>
      <c r="AR20" s="123"/>
      <c r="AS20" s="236"/>
      <c r="AT20" s="209"/>
      <c r="AU20" s="209"/>
      <c r="AV20" s="246"/>
      <c r="AW20" s="123"/>
      <c r="AX20" s="242"/>
      <c r="AY20" s="246"/>
      <c r="AZ20" s="123"/>
      <c r="BA20" s="487"/>
    </row>
    <row r="21" spans="1:53" ht="34.9" hidden="1" customHeight="1" x14ac:dyDescent="0.3">
      <c r="A21" s="442"/>
      <c r="B21" s="442"/>
      <c r="C21" s="443"/>
      <c r="D21" s="216" t="s">
        <v>2</v>
      </c>
      <c r="E21" s="205"/>
      <c r="F21" s="204"/>
      <c r="G21" s="287" t="e">
        <f t="shared" si="2"/>
        <v>#DIV/0!</v>
      </c>
      <c r="H21" s="226"/>
      <c r="I21" s="246"/>
      <c r="J21" s="123"/>
      <c r="K21" s="229"/>
      <c r="L21" s="250"/>
      <c r="M21" s="123"/>
      <c r="N21" s="229"/>
      <c r="O21" s="246"/>
      <c r="P21" s="123"/>
      <c r="Q21" s="229"/>
      <c r="R21" s="246"/>
      <c r="S21" s="123"/>
      <c r="T21" s="229"/>
      <c r="U21" s="246"/>
      <c r="V21" s="123"/>
      <c r="W21" s="229"/>
      <c r="X21" s="246"/>
      <c r="Y21" s="123"/>
      <c r="Z21" s="229"/>
      <c r="AA21" s="206"/>
      <c r="AB21" s="207"/>
      <c r="AC21" s="252"/>
      <c r="AD21" s="123"/>
      <c r="AE21" s="232"/>
      <c r="AF21" s="206"/>
      <c r="AG21" s="246"/>
      <c r="AH21" s="123"/>
      <c r="AI21" s="232"/>
      <c r="AJ21" s="206"/>
      <c r="AK21" s="207"/>
      <c r="AL21" s="246"/>
      <c r="AM21" s="123"/>
      <c r="AN21" s="236"/>
      <c r="AO21" s="206"/>
      <c r="AP21" s="207"/>
      <c r="AQ21" s="246"/>
      <c r="AR21" s="123"/>
      <c r="AS21" s="236"/>
      <c r="AT21" s="209"/>
      <c r="AU21" s="209"/>
      <c r="AV21" s="246"/>
      <c r="AW21" s="123"/>
      <c r="AX21" s="242"/>
      <c r="AY21" s="246"/>
      <c r="AZ21" s="123"/>
      <c r="BA21" s="487"/>
    </row>
    <row r="22" spans="1:53" ht="34.9" hidden="1" customHeight="1" x14ac:dyDescent="0.3">
      <c r="A22" s="442"/>
      <c r="B22" s="442"/>
      <c r="C22" s="443"/>
      <c r="D22" s="217" t="s">
        <v>43</v>
      </c>
      <c r="E22" s="205"/>
      <c r="F22" s="204"/>
      <c r="G22" s="287" t="e">
        <f t="shared" si="2"/>
        <v>#DIV/0!</v>
      </c>
      <c r="H22" s="226"/>
      <c r="I22" s="246"/>
      <c r="J22" s="123"/>
      <c r="K22" s="229"/>
      <c r="L22" s="250"/>
      <c r="M22" s="123"/>
      <c r="N22" s="229"/>
      <c r="O22" s="246"/>
      <c r="P22" s="123"/>
      <c r="Q22" s="229"/>
      <c r="R22" s="246"/>
      <c r="S22" s="123"/>
      <c r="T22" s="229"/>
      <c r="U22" s="246"/>
      <c r="V22" s="123"/>
      <c r="W22" s="229"/>
      <c r="X22" s="246"/>
      <c r="Y22" s="123"/>
      <c r="Z22" s="229"/>
      <c r="AA22" s="206"/>
      <c r="AB22" s="207"/>
      <c r="AC22" s="252"/>
      <c r="AD22" s="123"/>
      <c r="AE22" s="232"/>
      <c r="AF22" s="206"/>
      <c r="AG22" s="246"/>
      <c r="AH22" s="123"/>
      <c r="AI22" s="232"/>
      <c r="AJ22" s="206"/>
      <c r="AK22" s="207"/>
      <c r="AL22" s="246"/>
      <c r="AM22" s="123"/>
      <c r="AN22" s="236"/>
      <c r="AO22" s="206"/>
      <c r="AP22" s="207"/>
      <c r="AQ22" s="246"/>
      <c r="AR22" s="123"/>
      <c r="AS22" s="236"/>
      <c r="AT22" s="209"/>
      <c r="AU22" s="209"/>
      <c r="AV22" s="246"/>
      <c r="AW22" s="123"/>
      <c r="AX22" s="242"/>
      <c r="AY22" s="246"/>
      <c r="AZ22" s="123"/>
      <c r="BA22" s="487"/>
    </row>
    <row r="23" spans="1:53" s="257" customFormat="1" ht="17.25" customHeight="1" x14ac:dyDescent="0.3">
      <c r="A23" s="475" t="s">
        <v>285</v>
      </c>
      <c r="B23" s="476"/>
      <c r="C23" s="477"/>
      <c r="D23" s="283" t="s">
        <v>41</v>
      </c>
      <c r="E23" s="284">
        <f>SUM(E37)</f>
        <v>214.99999999999997</v>
      </c>
      <c r="F23" s="288">
        <f t="shared" ref="F23:F24" si="3">SUM(I23+L23+O23+R23+U23+X23+AA23+AF23+AJ23+AO23+AT23+AY23+AC23+AG23+AL23+AV23+AQ23)</f>
        <v>214.99999999999997</v>
      </c>
      <c r="G23" s="287">
        <f>SUM(F23/E23*100)</f>
        <v>100</v>
      </c>
      <c r="H23" s="284">
        <f t="shared" ref="H23:AY23" si="4">SUM(H37)</f>
        <v>0</v>
      </c>
      <c r="I23" s="284">
        <f t="shared" si="4"/>
        <v>0</v>
      </c>
      <c r="J23" s="287" t="e">
        <f>SUM(I23/H23)</f>
        <v>#DIV/0!</v>
      </c>
      <c r="K23" s="284">
        <f t="shared" si="4"/>
        <v>0</v>
      </c>
      <c r="L23" s="284">
        <f t="shared" si="4"/>
        <v>0</v>
      </c>
      <c r="M23" s="287" t="e">
        <f>SUM(L23/K23)</f>
        <v>#DIV/0!</v>
      </c>
      <c r="N23" s="284">
        <f t="shared" si="4"/>
        <v>0</v>
      </c>
      <c r="O23" s="284">
        <f t="shared" si="4"/>
        <v>0</v>
      </c>
      <c r="P23" s="287" t="e">
        <f>SUM(O23/N23)</f>
        <v>#DIV/0!</v>
      </c>
      <c r="Q23" s="284">
        <f t="shared" si="4"/>
        <v>0</v>
      </c>
      <c r="R23" s="284">
        <f t="shared" si="4"/>
        <v>0</v>
      </c>
      <c r="S23" s="287" t="e">
        <f>SUM(R23/Q23)</f>
        <v>#DIV/0!</v>
      </c>
      <c r="T23" s="284">
        <f>SUM(T24:T25)</f>
        <v>5</v>
      </c>
      <c r="U23" s="284">
        <f t="shared" si="4"/>
        <v>5</v>
      </c>
      <c r="V23" s="287">
        <f>SUM(U23/T23*100)</f>
        <v>100</v>
      </c>
      <c r="W23" s="284">
        <f t="shared" si="4"/>
        <v>15</v>
      </c>
      <c r="X23" s="284">
        <f t="shared" si="4"/>
        <v>15</v>
      </c>
      <c r="Y23" s="287">
        <f>SUM(X23/W23*100)</f>
        <v>100</v>
      </c>
      <c r="Z23" s="284">
        <f t="shared" si="4"/>
        <v>39.4</v>
      </c>
      <c r="AA23" s="284">
        <f t="shared" si="4"/>
        <v>0</v>
      </c>
      <c r="AB23" s="284">
        <f t="shared" si="4"/>
        <v>0</v>
      </c>
      <c r="AC23" s="284">
        <f t="shared" si="4"/>
        <v>39.4</v>
      </c>
      <c r="AD23" s="287">
        <f>SUM(AC23/Z23*100)</f>
        <v>100</v>
      </c>
      <c r="AE23" s="284">
        <f t="shared" si="4"/>
        <v>66.2</v>
      </c>
      <c r="AF23" s="284">
        <f t="shared" si="4"/>
        <v>0</v>
      </c>
      <c r="AG23" s="284">
        <f t="shared" si="4"/>
        <v>66.2</v>
      </c>
      <c r="AH23" s="287" t="e">
        <f>SUM(AG23/#REF!)</f>
        <v>#REF!</v>
      </c>
      <c r="AI23" s="284">
        <f t="shared" si="4"/>
        <v>25.6</v>
      </c>
      <c r="AJ23" s="284">
        <f t="shared" si="4"/>
        <v>0</v>
      </c>
      <c r="AK23" s="284">
        <f t="shared" si="4"/>
        <v>0</v>
      </c>
      <c r="AL23" s="284">
        <f t="shared" si="4"/>
        <v>25.6</v>
      </c>
      <c r="AM23" s="287" t="e">
        <f>SUM(AL23/AK23)</f>
        <v>#DIV/0!</v>
      </c>
      <c r="AN23" s="284">
        <f t="shared" si="4"/>
        <v>11.2</v>
      </c>
      <c r="AO23" s="284">
        <f t="shared" si="4"/>
        <v>0</v>
      </c>
      <c r="AP23" s="284">
        <f t="shared" si="4"/>
        <v>0</v>
      </c>
      <c r="AQ23" s="284">
        <f t="shared" si="4"/>
        <v>11.2</v>
      </c>
      <c r="AR23" s="287" t="e">
        <f>SUM(AQ23/AP23)</f>
        <v>#DIV/0!</v>
      </c>
      <c r="AS23" s="284">
        <f t="shared" si="4"/>
        <v>47</v>
      </c>
      <c r="AT23" s="284">
        <f t="shared" si="4"/>
        <v>0</v>
      </c>
      <c r="AU23" s="284">
        <f t="shared" si="4"/>
        <v>0</v>
      </c>
      <c r="AV23" s="284">
        <f t="shared" si="4"/>
        <v>47</v>
      </c>
      <c r="AW23" s="287" t="e">
        <f>SUM(AV23/AU23)</f>
        <v>#DIV/0!</v>
      </c>
      <c r="AX23" s="284">
        <f t="shared" si="4"/>
        <v>5.6</v>
      </c>
      <c r="AY23" s="284">
        <f t="shared" si="4"/>
        <v>5.6</v>
      </c>
      <c r="AZ23" s="287">
        <f>SUM(AY23/AX23)</f>
        <v>1</v>
      </c>
      <c r="BA23" s="487"/>
    </row>
    <row r="24" spans="1:53" ht="31.15" customHeight="1" x14ac:dyDescent="0.3">
      <c r="A24" s="478"/>
      <c r="B24" s="479"/>
      <c r="C24" s="480"/>
      <c r="D24" s="216" t="s">
        <v>2</v>
      </c>
      <c r="E24" s="198">
        <f>SUM(H24+K24+N24+Q24+T24+W24+Z24+AE24+AI24+AN24+AS24+AX24)</f>
        <v>0</v>
      </c>
      <c r="F24" s="198">
        <f t="shared" si="3"/>
        <v>0</v>
      </c>
      <c r="G24" s="349"/>
      <c r="H24" s="223">
        <f>SUM(H34+H62)</f>
        <v>0</v>
      </c>
      <c r="I24" s="244">
        <f>SUM(I34+I62)</f>
        <v>0</v>
      </c>
      <c r="J24" s="121"/>
      <c r="K24" s="223">
        <f>SUM(K34+K62)</f>
        <v>0</v>
      </c>
      <c r="L24" s="244">
        <f>SUM(L34+L62)</f>
        <v>0</v>
      </c>
      <c r="M24" s="121"/>
      <c r="N24" s="223">
        <f>SUM(N34+N62)</f>
        <v>0</v>
      </c>
      <c r="O24" s="244">
        <f>SUM(O34+O62)</f>
        <v>0</v>
      </c>
      <c r="P24" s="121"/>
      <c r="Q24" s="223">
        <f>SUM(Q34+Q62)</f>
        <v>0</v>
      </c>
      <c r="R24" s="244">
        <f>SUM(R34+R62)</f>
        <v>0</v>
      </c>
      <c r="S24" s="121"/>
      <c r="T24" s="223">
        <f>SUM(T34+T62)</f>
        <v>0</v>
      </c>
      <c r="U24" s="244">
        <f>SUM(U34+U62)</f>
        <v>0</v>
      </c>
      <c r="V24" s="121"/>
      <c r="W24" s="223">
        <f>SUM(W34+W62)</f>
        <v>0</v>
      </c>
      <c r="X24" s="346">
        <v>0</v>
      </c>
      <c r="Y24" s="121"/>
      <c r="Z24" s="234">
        <f t="shared" ref="Z24" si="5">SUM(Z38)</f>
        <v>0</v>
      </c>
      <c r="AA24" s="200"/>
      <c r="AB24" s="201"/>
      <c r="AC24" s="244"/>
      <c r="AD24" s="121"/>
      <c r="AE24" s="223">
        <f>SUM(AE34+AE62)</f>
        <v>0</v>
      </c>
      <c r="AF24" s="200"/>
      <c r="AG24" s="244">
        <f>SUM(AG34+AG62)</f>
        <v>0</v>
      </c>
      <c r="AH24" s="121"/>
      <c r="AI24" s="223">
        <f>SUM(AI34+AI62)</f>
        <v>0</v>
      </c>
      <c r="AJ24" s="200"/>
      <c r="AK24" s="201"/>
      <c r="AL24" s="244">
        <v>0</v>
      </c>
      <c r="AM24" s="121"/>
      <c r="AN24" s="223">
        <f>SUM(AN34+AN62)</f>
        <v>0</v>
      </c>
      <c r="AO24" s="200"/>
      <c r="AP24" s="201"/>
      <c r="AQ24" s="244">
        <f>SUM(AQ34+AQ62)</f>
        <v>0</v>
      </c>
      <c r="AR24" s="121"/>
      <c r="AS24" s="223">
        <f>SUM(AS34+AS62)</f>
        <v>0</v>
      </c>
      <c r="AT24" s="200"/>
      <c r="AU24" s="200"/>
      <c r="AV24" s="244">
        <v>0</v>
      </c>
      <c r="AW24" s="121"/>
      <c r="AX24" s="223">
        <f>SUM(AX34+AX62)</f>
        <v>0</v>
      </c>
      <c r="AY24" s="244">
        <v>0</v>
      </c>
      <c r="AZ24" s="121"/>
      <c r="BA24" s="487"/>
    </row>
    <row r="25" spans="1:53" ht="15.65" x14ac:dyDescent="0.3">
      <c r="A25" s="478"/>
      <c r="B25" s="479"/>
      <c r="C25" s="480"/>
      <c r="D25" s="219" t="s">
        <v>43</v>
      </c>
      <c r="E25" s="198">
        <f>SUM(H25+K25+N25+Q25+T25+W25+Z25+AE25+AI25+AN25+AS25+AX25)</f>
        <v>214.99999999999997</v>
      </c>
      <c r="F25" s="198">
        <f>SUM(I25+L25+O25+R25+U25+X25+AA25+AF25+AJ25+AO25+AT25+AY25+AC25+AG25+AL25+AV25+AQ25+AV24)</f>
        <v>214.99999999999997</v>
      </c>
      <c r="G25" s="349">
        <f t="shared" ref="G25" si="6">SUM(F25/E25*100)</f>
        <v>100</v>
      </c>
      <c r="H25" s="223">
        <f>SUM(H35+H63)</f>
        <v>0</v>
      </c>
      <c r="I25" s="244">
        <f>SUM(I35+I63)</f>
        <v>0</v>
      </c>
      <c r="J25" s="123"/>
      <c r="K25" s="223">
        <f>SUM(K35+K63)</f>
        <v>0</v>
      </c>
      <c r="L25" s="244">
        <f>SUM(L35+L63)</f>
        <v>0</v>
      </c>
      <c r="M25" s="123"/>
      <c r="N25" s="223">
        <f>SUM(N35+N63)</f>
        <v>0</v>
      </c>
      <c r="O25" s="244">
        <f>SUM(O35+O63)</f>
        <v>0</v>
      </c>
      <c r="P25" s="123"/>
      <c r="Q25" s="223">
        <f>SUM(Q35+Q63)</f>
        <v>0</v>
      </c>
      <c r="R25" s="244">
        <f>SUM(R35+R63)</f>
        <v>0</v>
      </c>
      <c r="S25" s="123"/>
      <c r="T25" s="223">
        <f>SUM(T35+T63)</f>
        <v>5</v>
      </c>
      <c r="U25" s="244">
        <f>SUM(U35+U63)</f>
        <v>5</v>
      </c>
      <c r="V25" s="123"/>
      <c r="W25" s="223">
        <f>SUM(W39)</f>
        <v>15</v>
      </c>
      <c r="X25" s="346">
        <f>SUM(X39)</f>
        <v>15</v>
      </c>
      <c r="Y25" s="123"/>
      <c r="Z25" s="234">
        <f t="shared" ref="Z25" si="7">SUM(Z39)</f>
        <v>39.4</v>
      </c>
      <c r="AA25" s="206"/>
      <c r="AB25" s="207"/>
      <c r="AC25" s="244">
        <f>SUM(AC23:AC24)</f>
        <v>39.4</v>
      </c>
      <c r="AD25" s="123"/>
      <c r="AE25" s="223">
        <f>SUM(AE39)</f>
        <v>66.2</v>
      </c>
      <c r="AF25" s="223">
        <f t="shared" ref="AF25:AG25" si="8">SUM(AF39)</f>
        <v>0</v>
      </c>
      <c r="AG25" s="346">
        <f t="shared" si="8"/>
        <v>66.2</v>
      </c>
      <c r="AH25" s="123"/>
      <c r="AI25" s="223">
        <f>SUM(AI39)</f>
        <v>25.6</v>
      </c>
      <c r="AJ25" s="223">
        <f t="shared" ref="AJ25:AL25" si="9">SUM(AJ39)</f>
        <v>0</v>
      </c>
      <c r="AK25" s="223">
        <f t="shared" si="9"/>
        <v>0</v>
      </c>
      <c r="AL25" s="346">
        <f t="shared" si="9"/>
        <v>25.6</v>
      </c>
      <c r="AM25" s="123"/>
      <c r="AN25" s="223">
        <f>SUM(AN35+AN63)</f>
        <v>11.2</v>
      </c>
      <c r="AO25" s="206"/>
      <c r="AP25" s="207"/>
      <c r="AQ25" s="244">
        <f>SUM(AQ35+AQ63)</f>
        <v>11.2</v>
      </c>
      <c r="AR25" s="123"/>
      <c r="AS25" s="223">
        <f>SUM(AS39)</f>
        <v>47</v>
      </c>
      <c r="AT25" s="223">
        <f t="shared" ref="AT25:AV25" si="10">SUM(AT39)</f>
        <v>0</v>
      </c>
      <c r="AU25" s="223">
        <f t="shared" si="10"/>
        <v>0</v>
      </c>
      <c r="AV25" s="346">
        <f t="shared" si="10"/>
        <v>47</v>
      </c>
      <c r="AW25" s="123"/>
      <c r="AX25" s="223">
        <f>SUM(AX39)</f>
        <v>5.6</v>
      </c>
      <c r="AY25" s="244">
        <f>SUM(AY35+AY63)</f>
        <v>5.6</v>
      </c>
      <c r="AZ25" s="123"/>
      <c r="BA25" s="487"/>
    </row>
    <row r="26" spans="1:53" s="107" customFormat="1" ht="0.65" customHeight="1" x14ac:dyDescent="0.3">
      <c r="A26" s="425" t="s">
        <v>302</v>
      </c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426"/>
      <c r="AN26" s="426"/>
      <c r="AO26" s="426"/>
      <c r="AP26" s="426"/>
      <c r="AQ26" s="426"/>
      <c r="AR26" s="426"/>
      <c r="AS26" s="426"/>
      <c r="AT26" s="426"/>
      <c r="AU26" s="426"/>
      <c r="AV26" s="426"/>
      <c r="AW26" s="426"/>
      <c r="AX26" s="426"/>
      <c r="AY26" s="426"/>
      <c r="AZ26" s="426"/>
      <c r="BA26" s="427"/>
    </row>
    <row r="27" spans="1:53" ht="1.9" hidden="1" customHeight="1" x14ac:dyDescent="0.3">
      <c r="A27" s="428" t="s">
        <v>1</v>
      </c>
      <c r="B27" s="421" t="s">
        <v>307</v>
      </c>
      <c r="C27" s="421" t="s">
        <v>308</v>
      </c>
      <c r="D27" s="342" t="s">
        <v>41</v>
      </c>
      <c r="E27" s="284">
        <f>SUM(E41)</f>
        <v>0</v>
      </c>
      <c r="F27" s="284">
        <f>SUM(F41)</f>
        <v>0</v>
      </c>
      <c r="G27" s="287" t="e">
        <f>SUM(F27/E27)</f>
        <v>#DIV/0!</v>
      </c>
      <c r="H27" s="284">
        <f t="shared" ref="H27:I27" si="11">SUM(H41)</f>
        <v>0</v>
      </c>
      <c r="I27" s="284">
        <f t="shared" si="11"/>
        <v>0</v>
      </c>
      <c r="J27" s="287" t="e">
        <f>SUM(I27/H27)</f>
        <v>#DIV/0!</v>
      </c>
      <c r="K27" s="284">
        <f t="shared" ref="K27:L27" si="12">SUM(K41)</f>
        <v>0</v>
      </c>
      <c r="L27" s="284">
        <f t="shared" si="12"/>
        <v>0</v>
      </c>
      <c r="M27" s="287" t="e">
        <f>SUM(L27/K27)</f>
        <v>#DIV/0!</v>
      </c>
      <c r="N27" s="284">
        <f t="shared" ref="N27:O27" si="13">SUM(N41)</f>
        <v>0</v>
      </c>
      <c r="O27" s="284">
        <f t="shared" si="13"/>
        <v>0</v>
      </c>
      <c r="P27" s="287" t="e">
        <f>SUM(O27/N27)</f>
        <v>#DIV/0!</v>
      </c>
      <c r="Q27" s="284">
        <f t="shared" ref="Q27:R27" si="14">SUM(Q41)</f>
        <v>0</v>
      </c>
      <c r="R27" s="284">
        <f t="shared" si="14"/>
        <v>0</v>
      </c>
      <c r="S27" s="287" t="e">
        <f>SUM(R27/Q27)</f>
        <v>#DIV/0!</v>
      </c>
      <c r="T27" s="284">
        <f t="shared" ref="T27:U27" si="15">SUM(T41)</f>
        <v>0</v>
      </c>
      <c r="U27" s="284">
        <f t="shared" si="15"/>
        <v>0</v>
      </c>
      <c r="V27" s="287" t="e">
        <f>SUM(U27/T27)</f>
        <v>#DIV/0!</v>
      </c>
      <c r="W27" s="284">
        <f t="shared" ref="W27:X27" si="16">SUM(W41)</f>
        <v>0</v>
      </c>
      <c r="X27" s="284">
        <f t="shared" si="16"/>
        <v>0</v>
      </c>
      <c r="Y27" s="287" t="e">
        <f>SUM(X27/W27)</f>
        <v>#DIV/0!</v>
      </c>
      <c r="Z27" s="284">
        <f t="shared" ref="Z27:AC27" si="17">SUM(Z41)</f>
        <v>0</v>
      </c>
      <c r="AA27" s="284">
        <f t="shared" si="17"/>
        <v>0</v>
      </c>
      <c r="AB27" s="284">
        <f t="shared" si="17"/>
        <v>0</v>
      </c>
      <c r="AC27" s="284">
        <f t="shared" si="17"/>
        <v>0</v>
      </c>
      <c r="AD27" s="287" t="e">
        <f>SUM(AC27/AB27)</f>
        <v>#DIV/0!</v>
      </c>
      <c r="AE27" s="284">
        <f t="shared" ref="AE27:AG27" si="18">SUM(AE41)</f>
        <v>0</v>
      </c>
      <c r="AF27" s="284">
        <f t="shared" si="18"/>
        <v>0</v>
      </c>
      <c r="AG27" s="284">
        <f t="shared" si="18"/>
        <v>0</v>
      </c>
      <c r="AH27" s="287" t="e">
        <f>SUM(AG27/#REF!)</f>
        <v>#REF!</v>
      </c>
      <c r="AI27" s="284">
        <f t="shared" ref="AI27:AL27" si="19">SUM(AI41)</f>
        <v>0</v>
      </c>
      <c r="AJ27" s="284">
        <f t="shared" si="19"/>
        <v>0</v>
      </c>
      <c r="AK27" s="284">
        <f t="shared" si="19"/>
        <v>0</v>
      </c>
      <c r="AL27" s="284">
        <f t="shared" si="19"/>
        <v>0</v>
      </c>
      <c r="AM27" s="287" t="e">
        <f>SUM(AL27/AK27)</f>
        <v>#DIV/0!</v>
      </c>
      <c r="AN27" s="284">
        <f t="shared" ref="AN27:AQ27" si="20">SUM(AN41)</f>
        <v>0</v>
      </c>
      <c r="AO27" s="284">
        <f t="shared" si="20"/>
        <v>0</v>
      </c>
      <c r="AP27" s="284">
        <f t="shared" si="20"/>
        <v>0</v>
      </c>
      <c r="AQ27" s="284">
        <f t="shared" si="20"/>
        <v>0</v>
      </c>
      <c r="AR27" s="287" t="e">
        <f>SUM(AQ27/AP27)</f>
        <v>#DIV/0!</v>
      </c>
      <c r="AS27" s="284">
        <f t="shared" ref="AS27:AV27" si="21">SUM(AS41)</f>
        <v>0</v>
      </c>
      <c r="AT27" s="284">
        <f t="shared" si="21"/>
        <v>0</v>
      </c>
      <c r="AU27" s="284">
        <f t="shared" si="21"/>
        <v>0</v>
      </c>
      <c r="AV27" s="284">
        <f t="shared" si="21"/>
        <v>0</v>
      </c>
      <c r="AW27" s="287" t="e">
        <f>SUM(AV27/AU27)</f>
        <v>#DIV/0!</v>
      </c>
      <c r="AX27" s="284">
        <f t="shared" ref="AX27:AY27" si="22">SUM(AX41)</f>
        <v>0</v>
      </c>
      <c r="AY27" s="284">
        <f t="shared" si="22"/>
        <v>0</v>
      </c>
      <c r="AZ27" s="287" t="e">
        <f>SUM(AY27/AX27)</f>
        <v>#DIV/0!</v>
      </c>
      <c r="BA27" s="421"/>
    </row>
    <row r="28" spans="1:53" ht="46.2" hidden="1" customHeight="1" x14ac:dyDescent="0.3">
      <c r="A28" s="429"/>
      <c r="B28" s="422"/>
      <c r="C28" s="422"/>
      <c r="D28" s="196" t="s">
        <v>2</v>
      </c>
      <c r="E28" s="198">
        <f t="shared" ref="E28:F32" si="23">SUM(H28+K28+N28+Q28+T28+W28+Z28+AE28+AI28+AN28+AS28+AX28)</f>
        <v>0</v>
      </c>
      <c r="F28" s="198">
        <f t="shared" si="23"/>
        <v>0</v>
      </c>
      <c r="G28" s="120"/>
      <c r="H28" s="223">
        <f>SUM(H38+H66)</f>
        <v>0</v>
      </c>
      <c r="I28" s="244">
        <f>SUM(I38+I66)</f>
        <v>0</v>
      </c>
      <c r="J28" s="121"/>
      <c r="K28" s="223">
        <f>SUM(K38+K66)</f>
        <v>0</v>
      </c>
      <c r="L28" s="244">
        <f>SUM(L38+L66)</f>
        <v>0</v>
      </c>
      <c r="M28" s="121"/>
      <c r="N28" s="223">
        <f>SUM(N38+N66)</f>
        <v>0</v>
      </c>
      <c r="O28" s="244">
        <f>SUM(O38+O66)</f>
        <v>0</v>
      </c>
      <c r="P28" s="121"/>
      <c r="Q28" s="223">
        <f>SUM(Q38+Q66)</f>
        <v>0</v>
      </c>
      <c r="R28" s="244">
        <f>SUM(R38+R66)</f>
        <v>0</v>
      </c>
      <c r="S28" s="121"/>
      <c r="T28" s="223">
        <f>SUM(T38+T66)</f>
        <v>0</v>
      </c>
      <c r="U28" s="244">
        <f>SUM(U38+U66)</f>
        <v>0</v>
      </c>
      <c r="V28" s="121"/>
      <c r="W28" s="223">
        <f>SUM(W38+W66)</f>
        <v>0</v>
      </c>
      <c r="X28" s="244">
        <f>SUM(X38+X66)</f>
        <v>0</v>
      </c>
      <c r="Y28" s="121"/>
      <c r="Z28" s="223">
        <f>SUM(Z38+Z66)</f>
        <v>0</v>
      </c>
      <c r="AA28" s="200"/>
      <c r="AB28" s="201"/>
      <c r="AC28" s="244">
        <f>SUM(AC38+AC66)</f>
        <v>0</v>
      </c>
      <c r="AD28" s="121"/>
      <c r="AE28" s="223">
        <f>SUM(AE38+AE66)</f>
        <v>0</v>
      </c>
      <c r="AF28" s="200"/>
      <c r="AG28" s="244">
        <f>SUM(AG38+AG66)</f>
        <v>0</v>
      </c>
      <c r="AH28" s="121"/>
      <c r="AI28" s="223">
        <f>SUM(AI38+AI66)</f>
        <v>0</v>
      </c>
      <c r="AJ28" s="200"/>
      <c r="AK28" s="201"/>
      <c r="AL28" s="244">
        <f>SUM(AL38+AL66)</f>
        <v>0</v>
      </c>
      <c r="AM28" s="121"/>
      <c r="AN28" s="223">
        <f>SUM(AN38+AN66)</f>
        <v>0</v>
      </c>
      <c r="AO28" s="200"/>
      <c r="AP28" s="201"/>
      <c r="AQ28" s="244">
        <f>SUM(AQ38+AQ66)</f>
        <v>0</v>
      </c>
      <c r="AR28" s="121"/>
      <c r="AS28" s="223">
        <f>SUM(AS38+AS66)</f>
        <v>0</v>
      </c>
      <c r="AT28" s="200"/>
      <c r="AU28" s="200"/>
      <c r="AV28" s="244">
        <f>SUM(AV38+AV66)</f>
        <v>0</v>
      </c>
      <c r="AW28" s="121"/>
      <c r="AX28" s="223">
        <f>SUM(AX38+AX66)</f>
        <v>0</v>
      </c>
      <c r="AY28" s="244">
        <f>SUM(AY38+AY66)</f>
        <v>0</v>
      </c>
      <c r="AZ28" s="121"/>
      <c r="BA28" s="422"/>
    </row>
    <row r="29" spans="1:53" ht="27.1" hidden="1" customHeight="1" x14ac:dyDescent="0.3">
      <c r="A29" s="429"/>
      <c r="B29" s="422"/>
      <c r="C29" s="422"/>
      <c r="D29" s="220" t="s">
        <v>43</v>
      </c>
      <c r="E29" s="198">
        <f t="shared" si="23"/>
        <v>0</v>
      </c>
      <c r="F29" s="198">
        <f t="shared" si="23"/>
        <v>25.6</v>
      </c>
      <c r="G29" s="120"/>
      <c r="H29" s="223">
        <f>SUM(H39+H67)</f>
        <v>0</v>
      </c>
      <c r="I29" s="244">
        <f>SUM(I39+I67)</f>
        <v>0</v>
      </c>
      <c r="J29" s="123"/>
      <c r="K29" s="223">
        <f>SUM(K39+K67)</f>
        <v>0</v>
      </c>
      <c r="L29" s="244">
        <f>SUM(L39+L67)</f>
        <v>0</v>
      </c>
      <c r="M29" s="123"/>
      <c r="N29" s="223">
        <f>SUM(N39+N67)</f>
        <v>0</v>
      </c>
      <c r="O29" s="244">
        <f>SUM(O39+O67)</f>
        <v>0</v>
      </c>
      <c r="P29" s="123"/>
      <c r="Q29" s="223">
        <v>0</v>
      </c>
      <c r="R29" s="244">
        <f>SUM(R39+R67)</f>
        <v>0</v>
      </c>
      <c r="S29" s="123"/>
      <c r="T29" s="223">
        <v>0</v>
      </c>
      <c r="U29" s="244">
        <f>SUM(U39+U67)</f>
        <v>5</v>
      </c>
      <c r="V29" s="123"/>
      <c r="W29" s="223">
        <v>0</v>
      </c>
      <c r="X29" s="244">
        <f>SUM(X39+X67)</f>
        <v>15</v>
      </c>
      <c r="Y29" s="123"/>
      <c r="Z29" s="223">
        <v>0</v>
      </c>
      <c r="AA29" s="206"/>
      <c r="AB29" s="207"/>
      <c r="AC29" s="244">
        <f>SUM(AC39+AC67)</f>
        <v>73.199999999999989</v>
      </c>
      <c r="AD29" s="123"/>
      <c r="AE29" s="223">
        <v>0</v>
      </c>
      <c r="AF29" s="206"/>
      <c r="AG29" s="244">
        <f>SUM(AG39+AG67)</f>
        <v>66.2</v>
      </c>
      <c r="AH29" s="123"/>
      <c r="AI29" s="223">
        <v>0</v>
      </c>
      <c r="AJ29" s="206"/>
      <c r="AK29" s="207"/>
      <c r="AL29" s="244">
        <f>SUM(AL39+AL67)</f>
        <v>45.6</v>
      </c>
      <c r="AM29" s="123"/>
      <c r="AN29" s="223">
        <v>0</v>
      </c>
      <c r="AO29" s="206"/>
      <c r="AP29" s="207"/>
      <c r="AQ29" s="244">
        <f>SUM(AQ39+AQ67)</f>
        <v>11.2</v>
      </c>
      <c r="AR29" s="123"/>
      <c r="AS29" s="223">
        <v>0</v>
      </c>
      <c r="AT29" s="209"/>
      <c r="AU29" s="209"/>
      <c r="AV29" s="244">
        <f>SUM(AV39+AV67)</f>
        <v>87</v>
      </c>
      <c r="AW29" s="123"/>
      <c r="AX29" s="223">
        <v>0</v>
      </c>
      <c r="AY29" s="244">
        <f>SUM(AY39+AY67)</f>
        <v>5.6</v>
      </c>
      <c r="AZ29" s="123"/>
      <c r="BA29" s="422"/>
    </row>
    <row r="30" spans="1:53" s="134" customFormat="1" ht="22.25" hidden="1" customHeight="1" x14ac:dyDescent="0.3">
      <c r="A30" s="428" t="s">
        <v>3</v>
      </c>
      <c r="B30" s="421" t="s">
        <v>309</v>
      </c>
      <c r="C30" s="421" t="s">
        <v>310</v>
      </c>
      <c r="D30" s="221" t="s">
        <v>41</v>
      </c>
      <c r="E30" s="198">
        <f t="shared" si="23"/>
        <v>0</v>
      </c>
      <c r="F30" s="198">
        <f t="shared" si="23"/>
        <v>0</v>
      </c>
      <c r="G30" s="125"/>
      <c r="H30" s="227"/>
      <c r="I30" s="245"/>
      <c r="J30" s="126"/>
      <c r="K30" s="227"/>
      <c r="L30" s="245"/>
      <c r="M30" s="126"/>
      <c r="N30" s="227"/>
      <c r="O30" s="245"/>
      <c r="P30" s="127"/>
      <c r="Q30" s="227"/>
      <c r="R30" s="245"/>
      <c r="S30" s="126"/>
      <c r="T30" s="227"/>
      <c r="U30" s="245"/>
      <c r="V30" s="126"/>
      <c r="W30" s="227"/>
      <c r="X30" s="245"/>
      <c r="Y30" s="126"/>
      <c r="Z30" s="227"/>
      <c r="AA30" s="212"/>
      <c r="AB30" s="214"/>
      <c r="AC30" s="245"/>
      <c r="AD30" s="127"/>
      <c r="AE30" s="227"/>
      <c r="AF30" s="212"/>
      <c r="AG30" s="248"/>
      <c r="AH30" s="127"/>
      <c r="AI30" s="227"/>
      <c r="AJ30" s="212"/>
      <c r="AK30" s="214"/>
      <c r="AL30" s="248"/>
      <c r="AM30" s="127"/>
      <c r="AN30" s="238"/>
      <c r="AO30" s="213"/>
      <c r="AP30" s="214"/>
      <c r="AQ30" s="245"/>
      <c r="AR30" s="126"/>
      <c r="AS30" s="227"/>
      <c r="AT30" s="215"/>
      <c r="AU30" s="214"/>
      <c r="AV30" s="248"/>
      <c r="AW30" s="127"/>
      <c r="AX30" s="227"/>
      <c r="AY30" s="248"/>
      <c r="AZ30" s="127"/>
      <c r="BA30" s="421"/>
    </row>
    <row r="31" spans="1:53" ht="31.15" hidden="1" customHeight="1" x14ac:dyDescent="0.3">
      <c r="A31" s="429"/>
      <c r="B31" s="422"/>
      <c r="C31" s="422"/>
      <c r="D31" s="196" t="s">
        <v>2</v>
      </c>
      <c r="E31" s="198">
        <f t="shared" si="23"/>
        <v>0</v>
      </c>
      <c r="F31" s="198">
        <f t="shared" si="23"/>
        <v>0</v>
      </c>
      <c r="G31" s="130"/>
      <c r="H31" s="228"/>
      <c r="I31" s="244"/>
      <c r="J31" s="121"/>
      <c r="K31" s="228"/>
      <c r="L31" s="244"/>
      <c r="M31" s="121"/>
      <c r="N31" s="228"/>
      <c r="O31" s="244"/>
      <c r="P31" s="131"/>
      <c r="Q31" s="228"/>
      <c r="R31" s="244"/>
      <c r="S31" s="121"/>
      <c r="T31" s="228"/>
      <c r="U31" s="244"/>
      <c r="V31" s="121"/>
      <c r="W31" s="228"/>
      <c r="X31" s="244"/>
      <c r="Y31" s="121"/>
      <c r="Z31" s="228"/>
      <c r="AA31" s="200"/>
      <c r="AB31" s="202"/>
      <c r="AC31" s="244"/>
      <c r="AD31" s="131"/>
      <c r="AE31" s="228"/>
      <c r="AF31" s="200"/>
      <c r="AG31" s="249"/>
      <c r="AH31" s="131"/>
      <c r="AI31" s="228"/>
      <c r="AJ31" s="200"/>
      <c r="AK31" s="202"/>
      <c r="AL31" s="249"/>
      <c r="AM31" s="131"/>
      <c r="AN31" s="224"/>
      <c r="AO31" s="201"/>
      <c r="AP31" s="202"/>
      <c r="AQ31" s="244"/>
      <c r="AR31" s="121"/>
      <c r="AS31" s="228"/>
      <c r="AT31" s="199"/>
      <c r="AU31" s="202"/>
      <c r="AV31" s="249"/>
      <c r="AW31" s="131"/>
      <c r="AX31" s="228"/>
      <c r="AY31" s="249"/>
      <c r="AZ31" s="131"/>
      <c r="BA31" s="422"/>
    </row>
    <row r="32" spans="1:53" ht="30.7" hidden="1" customHeight="1" x14ac:dyDescent="0.3">
      <c r="A32" s="429"/>
      <c r="B32" s="422"/>
      <c r="C32" s="422"/>
      <c r="D32" s="220" t="s">
        <v>43</v>
      </c>
      <c r="E32" s="198">
        <f t="shared" si="23"/>
        <v>0</v>
      </c>
      <c r="F32" s="198">
        <f t="shared" si="23"/>
        <v>0</v>
      </c>
      <c r="G32" s="130"/>
      <c r="H32" s="228"/>
      <c r="I32" s="244"/>
      <c r="J32" s="121"/>
      <c r="K32" s="228"/>
      <c r="L32" s="244"/>
      <c r="M32" s="121"/>
      <c r="N32" s="228"/>
      <c r="O32" s="244"/>
      <c r="P32" s="131"/>
      <c r="Q32" s="228"/>
      <c r="R32" s="244"/>
      <c r="S32" s="121"/>
      <c r="T32" s="228"/>
      <c r="U32" s="244"/>
      <c r="V32" s="121"/>
      <c r="W32" s="228"/>
      <c r="X32" s="244"/>
      <c r="Y32" s="121"/>
      <c r="Z32" s="228"/>
      <c r="AA32" s="200"/>
      <c r="AB32" s="202"/>
      <c r="AC32" s="244"/>
      <c r="AD32" s="131"/>
      <c r="AE32" s="228"/>
      <c r="AF32" s="200"/>
      <c r="AG32" s="249"/>
      <c r="AH32" s="131"/>
      <c r="AI32" s="228"/>
      <c r="AJ32" s="200"/>
      <c r="AK32" s="202"/>
      <c r="AL32" s="249"/>
      <c r="AM32" s="131"/>
      <c r="AN32" s="228"/>
      <c r="AO32" s="200"/>
      <c r="AP32" s="202"/>
      <c r="AQ32" s="249"/>
      <c r="AR32" s="131"/>
      <c r="AS32" s="228"/>
      <c r="AT32" s="200"/>
      <c r="AU32" s="202"/>
      <c r="AV32" s="249"/>
      <c r="AW32" s="131"/>
      <c r="AX32" s="228"/>
      <c r="AY32" s="249"/>
      <c r="AZ32" s="122"/>
      <c r="BA32" s="422"/>
    </row>
    <row r="33" spans="1:53" ht="19.899999999999999" hidden="1" customHeight="1" x14ac:dyDescent="0.3">
      <c r="A33" s="417"/>
      <c r="B33" s="419" t="s">
        <v>271</v>
      </c>
      <c r="C33" s="421"/>
      <c r="D33" s="341" t="s">
        <v>41</v>
      </c>
      <c r="E33" s="284">
        <f>SUM(E47)</f>
        <v>0</v>
      </c>
      <c r="F33" s="284">
        <f>SUM(F47)</f>
        <v>0</v>
      </c>
      <c r="G33" s="287" t="e">
        <f>SUM(F33/E33)</f>
        <v>#DIV/0!</v>
      </c>
      <c r="H33" s="284">
        <f t="shared" ref="H33:I33" si="24">SUM(H47)</f>
        <v>0</v>
      </c>
      <c r="I33" s="284">
        <f t="shared" si="24"/>
        <v>0</v>
      </c>
      <c r="J33" s="287" t="e">
        <f>SUM(I33/H33)</f>
        <v>#DIV/0!</v>
      </c>
      <c r="K33" s="284">
        <f t="shared" ref="K33:L33" si="25">SUM(K47)</f>
        <v>0</v>
      </c>
      <c r="L33" s="284">
        <f t="shared" si="25"/>
        <v>0</v>
      </c>
      <c r="M33" s="287" t="e">
        <f>SUM(L33/K33)</f>
        <v>#DIV/0!</v>
      </c>
      <c r="N33" s="284">
        <f t="shared" ref="N33:O33" si="26">SUM(N47)</f>
        <v>0</v>
      </c>
      <c r="O33" s="284">
        <f t="shared" si="26"/>
        <v>0</v>
      </c>
      <c r="P33" s="287" t="e">
        <f>SUM(O33/N33)</f>
        <v>#DIV/0!</v>
      </c>
      <c r="Q33" s="284">
        <f t="shared" ref="Q33:R33" si="27">SUM(Q47)</f>
        <v>0</v>
      </c>
      <c r="R33" s="284">
        <f t="shared" si="27"/>
        <v>0</v>
      </c>
      <c r="S33" s="287" t="e">
        <f>SUM(R33/Q33)</f>
        <v>#DIV/0!</v>
      </c>
      <c r="T33" s="284">
        <f t="shared" ref="T33:U33" si="28">SUM(T47)</f>
        <v>0</v>
      </c>
      <c r="U33" s="284">
        <f t="shared" si="28"/>
        <v>0</v>
      </c>
      <c r="V33" s="287" t="e">
        <f>SUM(U33/T33)</f>
        <v>#DIV/0!</v>
      </c>
      <c r="W33" s="284">
        <f t="shared" ref="W33:X33" si="29">SUM(W47)</f>
        <v>0</v>
      </c>
      <c r="X33" s="284">
        <f t="shared" si="29"/>
        <v>0</v>
      </c>
      <c r="Y33" s="287" t="e">
        <f>SUM(X33/W33)</f>
        <v>#DIV/0!</v>
      </c>
      <c r="Z33" s="284">
        <f t="shared" ref="Z33:AC33" si="30">SUM(Z47)</f>
        <v>0</v>
      </c>
      <c r="AA33" s="284">
        <f t="shared" si="30"/>
        <v>0</v>
      </c>
      <c r="AB33" s="284">
        <f t="shared" si="30"/>
        <v>0</v>
      </c>
      <c r="AC33" s="284">
        <f t="shared" si="30"/>
        <v>0</v>
      </c>
      <c r="AD33" s="287" t="e">
        <f>SUM(AC33/AB33)</f>
        <v>#DIV/0!</v>
      </c>
      <c r="AE33" s="284">
        <f t="shared" ref="AE33:AG33" si="31">SUM(AE47)</f>
        <v>0</v>
      </c>
      <c r="AF33" s="284">
        <f t="shared" si="31"/>
        <v>0</v>
      </c>
      <c r="AG33" s="284">
        <f t="shared" si="31"/>
        <v>0</v>
      </c>
      <c r="AH33" s="287" t="e">
        <f>SUM(AG33/#REF!)</f>
        <v>#REF!</v>
      </c>
      <c r="AI33" s="284">
        <f t="shared" ref="AI33:AL33" si="32">SUM(AI47)</f>
        <v>0</v>
      </c>
      <c r="AJ33" s="284">
        <f t="shared" si="32"/>
        <v>0</v>
      </c>
      <c r="AK33" s="284">
        <f t="shared" si="32"/>
        <v>0</v>
      </c>
      <c r="AL33" s="284">
        <f t="shared" si="32"/>
        <v>0</v>
      </c>
      <c r="AM33" s="287" t="e">
        <f>SUM(AL33/AK33)</f>
        <v>#DIV/0!</v>
      </c>
      <c r="AN33" s="284">
        <f t="shared" ref="AN33:AQ33" si="33">SUM(AN47)</f>
        <v>0</v>
      </c>
      <c r="AO33" s="284">
        <f t="shared" si="33"/>
        <v>0</v>
      </c>
      <c r="AP33" s="284">
        <f t="shared" si="33"/>
        <v>0</v>
      </c>
      <c r="AQ33" s="284">
        <f t="shared" si="33"/>
        <v>0</v>
      </c>
      <c r="AR33" s="287" t="e">
        <f>SUM(AQ33/AP33)</f>
        <v>#DIV/0!</v>
      </c>
      <c r="AS33" s="284">
        <f t="shared" ref="AS33:AV33" si="34">SUM(AS47)</f>
        <v>0</v>
      </c>
      <c r="AT33" s="284">
        <f t="shared" si="34"/>
        <v>0</v>
      </c>
      <c r="AU33" s="284">
        <f t="shared" si="34"/>
        <v>0</v>
      </c>
      <c r="AV33" s="284">
        <f t="shared" si="34"/>
        <v>0</v>
      </c>
      <c r="AW33" s="287" t="e">
        <f>SUM(AV33/AU33)</f>
        <v>#DIV/0!</v>
      </c>
      <c r="AX33" s="284">
        <f t="shared" ref="AX33:AY33" si="35">SUM(AX47)</f>
        <v>0</v>
      </c>
      <c r="AY33" s="284">
        <f t="shared" si="35"/>
        <v>0</v>
      </c>
      <c r="AZ33" s="287" t="e">
        <f>SUM(AY33/AX33)</f>
        <v>#DIV/0!</v>
      </c>
      <c r="BA33" s="423"/>
    </row>
    <row r="34" spans="1:53" ht="33.049999999999997" hidden="1" customHeight="1" x14ac:dyDescent="0.3">
      <c r="A34" s="418"/>
      <c r="B34" s="420"/>
      <c r="C34" s="422"/>
      <c r="D34" s="196" t="s">
        <v>2</v>
      </c>
      <c r="E34" s="198">
        <f>SUM(H34+K34+N34+Q34+T34+W34+Z34+AE34+AI34+AN34+AS34+AX34)</f>
        <v>0</v>
      </c>
      <c r="F34" s="198">
        <f>SUM(I34+L34+O34+R34+U34+X34+AA34+AF34+AJ34+AO34+AT34+AY34)</f>
        <v>5.6</v>
      </c>
      <c r="G34" s="120"/>
      <c r="H34" s="223">
        <f>SUM(H44+H72)</f>
        <v>0</v>
      </c>
      <c r="I34" s="244">
        <f>SUM(I44+I72)</f>
        <v>0</v>
      </c>
      <c r="J34" s="121"/>
      <c r="K34" s="223">
        <f>SUM(K44+K72)</f>
        <v>0</v>
      </c>
      <c r="L34" s="244">
        <f>SUM(L44+L72)</f>
        <v>0</v>
      </c>
      <c r="M34" s="121"/>
      <c r="N34" s="223">
        <f>SUM(N44+N72)</f>
        <v>0</v>
      </c>
      <c r="O34" s="244">
        <f>SUM(O44+O72)</f>
        <v>0</v>
      </c>
      <c r="P34" s="121"/>
      <c r="Q34" s="223">
        <f>SUM(Q44+Q72)</f>
        <v>0</v>
      </c>
      <c r="R34" s="244">
        <f>SUM(R44+R72)</f>
        <v>0</v>
      </c>
      <c r="S34" s="121"/>
      <c r="T34" s="223">
        <f>SUM(T44+T72)</f>
        <v>0</v>
      </c>
      <c r="U34" s="244">
        <f>SUM(U44+U72)</f>
        <v>0</v>
      </c>
      <c r="V34" s="121"/>
      <c r="W34" s="223">
        <f>SUM(W44+W72)</f>
        <v>0</v>
      </c>
      <c r="X34" s="244">
        <f>SUM(X44+X72)</f>
        <v>0</v>
      </c>
      <c r="Y34" s="121"/>
      <c r="Z34" s="223">
        <f>SUM(Z44+Z72)</f>
        <v>0</v>
      </c>
      <c r="AA34" s="200"/>
      <c r="AB34" s="201"/>
      <c r="AC34" s="244">
        <f>SUM(AC44+AC72)</f>
        <v>0</v>
      </c>
      <c r="AD34" s="121"/>
      <c r="AE34" s="223">
        <f>SUM(AE44+AE72)</f>
        <v>0</v>
      </c>
      <c r="AF34" s="200"/>
      <c r="AG34" s="244">
        <f>SUM(AG44+AG72)</f>
        <v>0</v>
      </c>
      <c r="AH34" s="121"/>
      <c r="AI34" s="223">
        <f>SUM(AI44+AI72)</f>
        <v>0</v>
      </c>
      <c r="AJ34" s="200"/>
      <c r="AK34" s="201"/>
      <c r="AL34" s="244">
        <f>SUM(AL44+AL72)</f>
        <v>0</v>
      </c>
      <c r="AM34" s="121"/>
      <c r="AN34" s="223">
        <f>SUM(AN44+AN72)</f>
        <v>0</v>
      </c>
      <c r="AO34" s="200"/>
      <c r="AP34" s="201"/>
      <c r="AQ34" s="244">
        <f>SUM(AQ44+AQ72)</f>
        <v>0</v>
      </c>
      <c r="AR34" s="121"/>
      <c r="AS34" s="223">
        <f>SUM(AS44+AS72)</f>
        <v>0</v>
      </c>
      <c r="AT34" s="200"/>
      <c r="AU34" s="200"/>
      <c r="AV34" s="244">
        <f>SUM(AV44+AV72)</f>
        <v>0</v>
      </c>
      <c r="AW34" s="121"/>
      <c r="AX34" s="223">
        <f>SUM(AX44+AX72)</f>
        <v>0</v>
      </c>
      <c r="AY34" s="244">
        <f>SUM(AY44+AY72)</f>
        <v>5.6</v>
      </c>
      <c r="AZ34" s="121"/>
      <c r="BA34" s="424"/>
    </row>
    <row r="35" spans="1:53" ht="19.100000000000001" hidden="1" customHeight="1" x14ac:dyDescent="0.3">
      <c r="A35" s="418"/>
      <c r="B35" s="420"/>
      <c r="C35" s="422"/>
      <c r="D35" s="220" t="s">
        <v>43</v>
      </c>
      <c r="E35" s="198">
        <f>SUM(H35+K35+N35+Q35+T35+W35+Z35+AE35+AI35+AN35+AS35+AX35)</f>
        <v>21.799999999999997</v>
      </c>
      <c r="F35" s="198">
        <f>SUM(I35+L35+O35+R35+U35+X35+AA35+AF35+AJ35+AO35+AT35+AY35)</f>
        <v>25.6</v>
      </c>
      <c r="G35" s="120"/>
      <c r="H35" s="223">
        <f>SUM(H45+H73)</f>
        <v>0</v>
      </c>
      <c r="I35" s="244">
        <f>SUM(I45+I73)</f>
        <v>0</v>
      </c>
      <c r="J35" s="123"/>
      <c r="K35" s="223">
        <f>SUM(K45+K73)</f>
        <v>0</v>
      </c>
      <c r="L35" s="244">
        <f>SUM(L45+L73)</f>
        <v>0</v>
      </c>
      <c r="M35" s="123"/>
      <c r="N35" s="223">
        <f>SUM(N45+N73)</f>
        <v>0</v>
      </c>
      <c r="O35" s="244">
        <f>SUM(O45+O73)</f>
        <v>0</v>
      </c>
      <c r="P35" s="123"/>
      <c r="Q35" s="223">
        <f>SUM(Q45+Q73)</f>
        <v>0</v>
      </c>
      <c r="R35" s="244">
        <f>SUM(R45+R73)</f>
        <v>0</v>
      </c>
      <c r="S35" s="123"/>
      <c r="T35" s="223">
        <f>SUM(T45+T73)</f>
        <v>5</v>
      </c>
      <c r="U35" s="244">
        <f>SUM(U45+U73)</f>
        <v>5</v>
      </c>
      <c r="V35" s="123"/>
      <c r="W35" s="223">
        <v>0</v>
      </c>
      <c r="X35" s="244">
        <f>SUM(X45+X73)</f>
        <v>15</v>
      </c>
      <c r="Y35" s="123"/>
      <c r="Z35" s="223">
        <f>SUM(Z45+Z73)</f>
        <v>5.6</v>
      </c>
      <c r="AA35" s="206"/>
      <c r="AB35" s="207"/>
      <c r="AC35" s="244">
        <f>SUM(AC45+AC73)</f>
        <v>5.6</v>
      </c>
      <c r="AD35" s="123"/>
      <c r="AE35" s="223">
        <v>0</v>
      </c>
      <c r="AF35" s="206"/>
      <c r="AG35" s="244">
        <f>SUM(AG45+AG73)</f>
        <v>66.2</v>
      </c>
      <c r="AH35" s="123"/>
      <c r="AI35" s="223">
        <v>0</v>
      </c>
      <c r="AJ35" s="206"/>
      <c r="AK35" s="207"/>
      <c r="AL35" s="244">
        <f>SUM(AL45+AL73)</f>
        <v>5.6</v>
      </c>
      <c r="AM35" s="123"/>
      <c r="AN35" s="223">
        <f>SUM(AN45+AN73)</f>
        <v>11.2</v>
      </c>
      <c r="AO35" s="206"/>
      <c r="AP35" s="207"/>
      <c r="AQ35" s="244">
        <f>SUM(AQ45+AQ73)</f>
        <v>11.2</v>
      </c>
      <c r="AR35" s="123"/>
      <c r="AS35" s="223">
        <v>0</v>
      </c>
      <c r="AT35" s="209"/>
      <c r="AU35" s="209"/>
      <c r="AV35" s="244">
        <f>SUM(AV45+AV73)</f>
        <v>7</v>
      </c>
      <c r="AW35" s="123"/>
      <c r="AX35" s="223">
        <v>0</v>
      </c>
      <c r="AY35" s="244">
        <f>SUM(AY45+AY73)</f>
        <v>5.6</v>
      </c>
      <c r="AZ35" s="123"/>
      <c r="BA35" s="424"/>
    </row>
    <row r="36" spans="1:53" ht="15.65" x14ac:dyDescent="0.3">
      <c r="A36" s="410" t="s">
        <v>303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  <c r="AY36" s="411"/>
      <c r="AZ36" s="411"/>
      <c r="BA36" s="412"/>
    </row>
    <row r="37" spans="1:53" s="257" customFormat="1" ht="22.55" customHeight="1" x14ac:dyDescent="0.3">
      <c r="A37" s="413" t="s">
        <v>6</v>
      </c>
      <c r="B37" s="415" t="s">
        <v>304</v>
      </c>
      <c r="C37" s="415" t="s">
        <v>305</v>
      </c>
      <c r="D37" s="255" t="s">
        <v>41</v>
      </c>
      <c r="E37" s="294">
        <f>SUM(E38:E39)</f>
        <v>214.99999999999997</v>
      </c>
      <c r="F37" s="294">
        <f>SUM(F38:F39)</f>
        <v>214.99999999999997</v>
      </c>
      <c r="G37" s="294">
        <f>SUM(F37/E37*100)</f>
        <v>100</v>
      </c>
      <c r="H37" s="294">
        <f t="shared" ref="H37:AZ37" si="36">SUM(H38:H39)</f>
        <v>0</v>
      </c>
      <c r="I37" s="294">
        <f t="shared" si="36"/>
        <v>0</v>
      </c>
      <c r="J37" s="256">
        <f t="shared" si="36"/>
        <v>0</v>
      </c>
      <c r="K37" s="294">
        <f t="shared" si="36"/>
        <v>0</v>
      </c>
      <c r="L37" s="294">
        <f t="shared" si="36"/>
        <v>0</v>
      </c>
      <c r="M37" s="256">
        <f t="shared" si="36"/>
        <v>0</v>
      </c>
      <c r="N37" s="294">
        <f t="shared" si="36"/>
        <v>0</v>
      </c>
      <c r="O37" s="294">
        <f t="shared" si="36"/>
        <v>0</v>
      </c>
      <c r="P37" s="256">
        <f t="shared" si="36"/>
        <v>0</v>
      </c>
      <c r="Q37" s="294">
        <f t="shared" si="36"/>
        <v>0</v>
      </c>
      <c r="R37" s="294">
        <f t="shared" si="36"/>
        <v>0</v>
      </c>
      <c r="S37" s="256">
        <f t="shared" si="36"/>
        <v>0</v>
      </c>
      <c r="T37" s="294">
        <f t="shared" si="36"/>
        <v>5</v>
      </c>
      <c r="U37" s="294">
        <f t="shared" si="36"/>
        <v>5</v>
      </c>
      <c r="V37" s="256">
        <f t="shared" si="36"/>
        <v>0</v>
      </c>
      <c r="W37" s="294">
        <f t="shared" si="36"/>
        <v>15</v>
      </c>
      <c r="X37" s="294">
        <f t="shared" si="36"/>
        <v>15</v>
      </c>
      <c r="Y37" s="256">
        <f t="shared" si="36"/>
        <v>0</v>
      </c>
      <c r="Z37" s="294">
        <f t="shared" si="36"/>
        <v>39.4</v>
      </c>
      <c r="AA37" s="294">
        <f t="shared" si="36"/>
        <v>0</v>
      </c>
      <c r="AB37" s="294">
        <f t="shared" si="36"/>
        <v>0</v>
      </c>
      <c r="AC37" s="294">
        <f t="shared" si="36"/>
        <v>39.4</v>
      </c>
      <c r="AD37" s="256">
        <f t="shared" si="36"/>
        <v>0</v>
      </c>
      <c r="AE37" s="294">
        <f t="shared" si="36"/>
        <v>66.2</v>
      </c>
      <c r="AF37" s="294">
        <f t="shared" si="36"/>
        <v>0</v>
      </c>
      <c r="AG37" s="294">
        <f t="shared" si="36"/>
        <v>66.2</v>
      </c>
      <c r="AH37" s="256">
        <f t="shared" si="36"/>
        <v>0</v>
      </c>
      <c r="AI37" s="294">
        <f t="shared" si="36"/>
        <v>25.6</v>
      </c>
      <c r="AJ37" s="294">
        <f t="shared" si="36"/>
        <v>0</v>
      </c>
      <c r="AK37" s="294">
        <f t="shared" si="36"/>
        <v>0</v>
      </c>
      <c r="AL37" s="294">
        <f t="shared" si="36"/>
        <v>25.6</v>
      </c>
      <c r="AM37" s="256">
        <f t="shared" si="36"/>
        <v>0</v>
      </c>
      <c r="AN37" s="294">
        <f t="shared" si="36"/>
        <v>11.2</v>
      </c>
      <c r="AO37" s="294">
        <f t="shared" si="36"/>
        <v>0</v>
      </c>
      <c r="AP37" s="294">
        <f t="shared" si="36"/>
        <v>0</v>
      </c>
      <c r="AQ37" s="294">
        <f t="shared" si="36"/>
        <v>11.2</v>
      </c>
      <c r="AR37" s="256">
        <f t="shared" si="36"/>
        <v>0</v>
      </c>
      <c r="AS37" s="294">
        <f t="shared" si="36"/>
        <v>47</v>
      </c>
      <c r="AT37" s="294">
        <f t="shared" si="36"/>
        <v>0</v>
      </c>
      <c r="AU37" s="294">
        <f t="shared" si="36"/>
        <v>0</v>
      </c>
      <c r="AV37" s="294">
        <f t="shared" si="36"/>
        <v>47</v>
      </c>
      <c r="AW37" s="256">
        <f t="shared" si="36"/>
        <v>0</v>
      </c>
      <c r="AX37" s="294">
        <f t="shared" si="36"/>
        <v>5.6</v>
      </c>
      <c r="AY37" s="294">
        <f t="shared" si="36"/>
        <v>5.6</v>
      </c>
      <c r="AZ37" s="256">
        <f t="shared" si="36"/>
        <v>0</v>
      </c>
      <c r="BA37" s="392"/>
    </row>
    <row r="38" spans="1:53" ht="35.4" customHeight="1" x14ac:dyDescent="0.3">
      <c r="A38" s="414"/>
      <c r="B38" s="416"/>
      <c r="C38" s="416"/>
      <c r="D38" s="167" t="s">
        <v>2</v>
      </c>
      <c r="E38" s="198">
        <f>SUM(H38+K38+N38+Q38+T38+W38+Z38+AE38+AI38+AN38+AS38+AX38)</f>
        <v>0</v>
      </c>
      <c r="F38" s="198">
        <f>SUM(I38+L38+O38+R38+U38+X38+AA38+AF38+AJ38+AO38+AT38+AY38)</f>
        <v>0</v>
      </c>
      <c r="G38" s="343"/>
      <c r="H38" s="228">
        <f>SUM(H41+H44+H47+H50+H53+H59)</f>
        <v>0</v>
      </c>
      <c r="I38" s="244">
        <f>SUM(I41+I44+I47+I50+I53+I56+I59)</f>
        <v>0</v>
      </c>
      <c r="J38" s="121"/>
      <c r="K38" s="228"/>
      <c r="L38" s="244"/>
      <c r="M38" s="121"/>
      <c r="N38" s="228"/>
      <c r="O38" s="244"/>
      <c r="P38" s="121"/>
      <c r="Q38" s="228"/>
      <c r="R38" s="244"/>
      <c r="S38" s="121"/>
      <c r="T38" s="228"/>
      <c r="U38" s="244"/>
      <c r="V38" s="121"/>
      <c r="W38" s="228"/>
      <c r="X38" s="244"/>
      <c r="Y38" s="121"/>
      <c r="Z38" s="228"/>
      <c r="AA38" s="200"/>
      <c r="AB38" s="201"/>
      <c r="AC38" s="317"/>
      <c r="AD38" s="132"/>
      <c r="AE38" s="231"/>
      <c r="AF38" s="200"/>
      <c r="AG38" s="317"/>
      <c r="AH38" s="121"/>
      <c r="AI38" s="231"/>
      <c r="AJ38" s="200"/>
      <c r="AK38" s="201"/>
      <c r="AL38" s="317"/>
      <c r="AM38" s="121"/>
      <c r="AN38" s="235"/>
      <c r="AO38" s="200"/>
      <c r="AP38" s="201"/>
      <c r="AQ38" s="317"/>
      <c r="AR38" s="121"/>
      <c r="AS38" s="235"/>
      <c r="AT38" s="200"/>
      <c r="AU38" s="201"/>
      <c r="AV38" s="317"/>
      <c r="AW38" s="121"/>
      <c r="AX38" s="235"/>
      <c r="AY38" s="244"/>
      <c r="AZ38" s="121"/>
      <c r="BA38" s="393"/>
    </row>
    <row r="39" spans="1:53" ht="22.55" customHeight="1" x14ac:dyDescent="0.3">
      <c r="A39" s="414"/>
      <c r="B39" s="416"/>
      <c r="C39" s="416"/>
      <c r="D39" s="168" t="s">
        <v>43</v>
      </c>
      <c r="E39" s="198">
        <f>SUM(H39+K39+N39+Q39+T39+W39+Z39+AE39+AI39+AN39+AS39+AX39)</f>
        <v>214.99999999999997</v>
      </c>
      <c r="F39" s="198">
        <f>SUM(I39+L39+O39+R39+U39+X39+AA39+AF39+AJ39+AO39+AT39+AY39+AC39+AG39+AL39+AQ39+AV39)</f>
        <v>214.99999999999997</v>
      </c>
      <c r="G39" s="347">
        <f>SUM(F39/E39*100)</f>
        <v>100</v>
      </c>
      <c r="H39" s="228">
        <f>SUM(H42+H45+H48+H51+H54+H60)</f>
        <v>0</v>
      </c>
      <c r="I39" s="244">
        <f>SUM(I42+I45+I48+I51+I54+I57+I60)</f>
        <v>0</v>
      </c>
      <c r="J39" s="121"/>
      <c r="K39" s="228"/>
      <c r="L39" s="244"/>
      <c r="M39" s="121"/>
      <c r="N39" s="228"/>
      <c r="O39" s="244"/>
      <c r="P39" s="121"/>
      <c r="Q39" s="228"/>
      <c r="R39" s="244"/>
      <c r="S39" s="121"/>
      <c r="T39" s="228">
        <f>SUM(T42+T45+T48+T51+T54+T57+T60)</f>
        <v>5</v>
      </c>
      <c r="U39" s="244">
        <f>SUM(U42+U45+U48+U51+U54+U57+U60)</f>
        <v>5</v>
      </c>
      <c r="V39" s="121"/>
      <c r="W39" s="228">
        <f>SUM(W42+W45+W48+W51+W54+W57+W60)</f>
        <v>15</v>
      </c>
      <c r="X39" s="244">
        <f>SUM(X42+X45+X48+X51+X54+X57+X60)</f>
        <v>15</v>
      </c>
      <c r="Y39" s="121"/>
      <c r="Z39" s="228">
        <f>SUM(Z42+Z45+Z48+Z51+Z54+Z57+Z60)</f>
        <v>39.4</v>
      </c>
      <c r="AA39" s="200"/>
      <c r="AB39" s="201"/>
      <c r="AC39" s="244">
        <f>SUM(AC42+AC45+AC48+AC51+AC54+AC57+AC60)</f>
        <v>39.4</v>
      </c>
      <c r="AD39" s="132"/>
      <c r="AE39" s="228">
        <f>SUM(AE42+AE45+AE48+AE51+AE54+AE57+AE60)</f>
        <v>66.2</v>
      </c>
      <c r="AF39" s="200"/>
      <c r="AG39" s="244">
        <f>SUM(AG42+AG45+AG48+AG51+AG54+AG57+AG60)</f>
        <v>66.2</v>
      </c>
      <c r="AH39" s="121"/>
      <c r="AI39" s="228">
        <f>SUM(AI42+AI45+AI48+AI51+AI54+AI57+AI60)</f>
        <v>25.6</v>
      </c>
      <c r="AJ39" s="200"/>
      <c r="AK39" s="201"/>
      <c r="AL39" s="244">
        <f>SUM(AL42+AL45+AL48+AL51+AL54+AL57+AL60)</f>
        <v>25.6</v>
      </c>
      <c r="AM39" s="121"/>
      <c r="AN39" s="228">
        <f>SUM(AN42+AN45+AN48+AN51+AN54+AN57+AN60)</f>
        <v>11.2</v>
      </c>
      <c r="AO39" s="200"/>
      <c r="AP39" s="201"/>
      <c r="AQ39" s="244">
        <f>SUM(AQ42+AQ45+AQ48+AQ51+AQ54+AQ57+AQ60)</f>
        <v>11.2</v>
      </c>
      <c r="AR39" s="121"/>
      <c r="AS39" s="228">
        <f>SUM(AS42+AS45+AS48+AS51+AS54+AS57+AS60)</f>
        <v>47</v>
      </c>
      <c r="AT39" s="199"/>
      <c r="AU39" s="202"/>
      <c r="AV39" s="244">
        <f>SUM(AV42+AV45+AV48+AV51+AV54+AV57+AV60)</f>
        <v>47</v>
      </c>
      <c r="AW39" s="121"/>
      <c r="AX39" s="228">
        <f>SUM(AX42+AX45+AX48+AX51+AX54+AX57+AX60)</f>
        <v>5.6</v>
      </c>
      <c r="AY39" s="244">
        <f>SUM(AY42+AY45+AY48+AY51+AY54+AY57+AY60)</f>
        <v>5.6</v>
      </c>
      <c r="AZ39" s="121"/>
      <c r="BA39" s="393"/>
    </row>
    <row r="40" spans="1:53" s="257" customFormat="1" ht="22.55" customHeight="1" x14ac:dyDescent="0.3">
      <c r="A40" s="408" t="s">
        <v>264</v>
      </c>
      <c r="B40" s="409" t="s">
        <v>306</v>
      </c>
      <c r="C40" s="409" t="s">
        <v>311</v>
      </c>
      <c r="D40" s="255" t="s">
        <v>41</v>
      </c>
      <c r="E40" s="294">
        <f>SUM(E41:E42)</f>
        <v>33.799999999999997</v>
      </c>
      <c r="F40" s="294">
        <f>SUM(F41:F42)</f>
        <v>33.799999999999997</v>
      </c>
      <c r="G40" s="294">
        <f>SUM(F40/E40*100)</f>
        <v>100</v>
      </c>
      <c r="H40" s="294">
        <f t="shared" ref="H40:AZ40" si="37">SUM(H41:H42)</f>
        <v>0</v>
      </c>
      <c r="I40" s="294">
        <f t="shared" si="37"/>
        <v>0</v>
      </c>
      <c r="J40" s="258">
        <f t="shared" si="37"/>
        <v>0</v>
      </c>
      <c r="K40" s="294">
        <f t="shared" si="37"/>
        <v>0</v>
      </c>
      <c r="L40" s="294">
        <f t="shared" si="37"/>
        <v>0</v>
      </c>
      <c r="M40" s="258">
        <f t="shared" si="37"/>
        <v>0</v>
      </c>
      <c r="N40" s="294">
        <f t="shared" si="37"/>
        <v>0</v>
      </c>
      <c r="O40" s="294">
        <f t="shared" si="37"/>
        <v>0</v>
      </c>
      <c r="P40" s="258">
        <f t="shared" si="37"/>
        <v>0</v>
      </c>
      <c r="Q40" s="294">
        <f t="shared" si="37"/>
        <v>0</v>
      </c>
      <c r="R40" s="294">
        <f t="shared" si="37"/>
        <v>0</v>
      </c>
      <c r="S40" s="258">
        <f t="shared" si="37"/>
        <v>0</v>
      </c>
      <c r="T40" s="294">
        <f t="shared" si="37"/>
        <v>0</v>
      </c>
      <c r="U40" s="294">
        <f t="shared" si="37"/>
        <v>0</v>
      </c>
      <c r="V40" s="258">
        <f t="shared" si="37"/>
        <v>0</v>
      </c>
      <c r="W40" s="294">
        <f t="shared" si="37"/>
        <v>0</v>
      </c>
      <c r="X40" s="294">
        <f t="shared" si="37"/>
        <v>0</v>
      </c>
      <c r="Y40" s="258">
        <f t="shared" si="37"/>
        <v>0</v>
      </c>
      <c r="Z40" s="294">
        <f t="shared" si="37"/>
        <v>33.799999999999997</v>
      </c>
      <c r="AA40" s="294">
        <f t="shared" si="37"/>
        <v>0</v>
      </c>
      <c r="AB40" s="294">
        <f t="shared" si="37"/>
        <v>0</v>
      </c>
      <c r="AC40" s="294">
        <f t="shared" si="37"/>
        <v>33.799999999999997</v>
      </c>
      <c r="AD40" s="258">
        <f t="shared" si="37"/>
        <v>0</v>
      </c>
      <c r="AE40" s="294">
        <f t="shared" si="37"/>
        <v>0</v>
      </c>
      <c r="AF40" s="294">
        <f t="shared" si="37"/>
        <v>0</v>
      </c>
      <c r="AG40" s="294">
        <f t="shared" si="37"/>
        <v>0</v>
      </c>
      <c r="AH40" s="258">
        <f t="shared" si="37"/>
        <v>0</v>
      </c>
      <c r="AI40" s="294">
        <f t="shared" si="37"/>
        <v>0</v>
      </c>
      <c r="AJ40" s="294">
        <f t="shared" si="37"/>
        <v>0</v>
      </c>
      <c r="AK40" s="294">
        <f t="shared" si="37"/>
        <v>0</v>
      </c>
      <c r="AL40" s="294">
        <f t="shared" si="37"/>
        <v>0</v>
      </c>
      <c r="AM40" s="258">
        <f t="shared" si="37"/>
        <v>0</v>
      </c>
      <c r="AN40" s="294">
        <f t="shared" si="37"/>
        <v>0</v>
      </c>
      <c r="AO40" s="294">
        <f t="shared" si="37"/>
        <v>0</v>
      </c>
      <c r="AP40" s="294">
        <f t="shared" si="37"/>
        <v>0</v>
      </c>
      <c r="AQ40" s="294">
        <f t="shared" si="37"/>
        <v>0</v>
      </c>
      <c r="AR40" s="258">
        <f t="shared" si="37"/>
        <v>0</v>
      </c>
      <c r="AS40" s="294">
        <f t="shared" si="37"/>
        <v>0</v>
      </c>
      <c r="AT40" s="294">
        <f t="shared" si="37"/>
        <v>0</v>
      </c>
      <c r="AU40" s="294">
        <f t="shared" si="37"/>
        <v>0</v>
      </c>
      <c r="AV40" s="294">
        <f t="shared" si="37"/>
        <v>0</v>
      </c>
      <c r="AW40" s="258">
        <f t="shared" si="37"/>
        <v>0</v>
      </c>
      <c r="AX40" s="294">
        <f t="shared" si="37"/>
        <v>0</v>
      </c>
      <c r="AY40" s="294">
        <f t="shared" si="37"/>
        <v>0</v>
      </c>
      <c r="AZ40" s="258">
        <f t="shared" si="37"/>
        <v>0</v>
      </c>
      <c r="BA40" s="392"/>
    </row>
    <row r="41" spans="1:53" ht="32.4" customHeight="1" x14ac:dyDescent="0.3">
      <c r="A41" s="408"/>
      <c r="B41" s="409"/>
      <c r="C41" s="409"/>
      <c r="D41" s="167" t="s">
        <v>2</v>
      </c>
      <c r="E41" s="198">
        <f>SUM(H41+K41+N41+Q41+T41+W41+Z41+AE41+AI41+AN41+AS41+AX41)</f>
        <v>0</v>
      </c>
      <c r="F41" s="198">
        <f>SUM(I41+L41+O41+R41+U41+X41+AA41+AF41+AJ41+AO41+AT41+AY41)</f>
        <v>0</v>
      </c>
      <c r="G41" s="343"/>
      <c r="H41" s="228"/>
      <c r="I41" s="244"/>
      <c r="J41" s="121"/>
      <c r="K41" s="228"/>
      <c r="L41" s="244"/>
      <c r="M41" s="121"/>
      <c r="N41" s="228"/>
      <c r="O41" s="244"/>
      <c r="P41" s="121"/>
      <c r="Q41" s="228"/>
      <c r="R41" s="244"/>
      <c r="S41" s="121"/>
      <c r="T41" s="228"/>
      <c r="U41" s="244"/>
      <c r="V41" s="121"/>
      <c r="W41" s="228"/>
      <c r="X41" s="244"/>
      <c r="Y41" s="121"/>
      <c r="Z41" s="228"/>
      <c r="AA41" s="200"/>
      <c r="AB41" s="201"/>
      <c r="AC41" s="317"/>
      <c r="AD41" s="132"/>
      <c r="AE41" s="231"/>
      <c r="AF41" s="200"/>
      <c r="AG41" s="317"/>
      <c r="AH41" s="121"/>
      <c r="AI41" s="231"/>
      <c r="AJ41" s="200"/>
      <c r="AK41" s="201"/>
      <c r="AL41" s="317"/>
      <c r="AM41" s="121"/>
      <c r="AN41" s="235"/>
      <c r="AO41" s="200"/>
      <c r="AP41" s="201"/>
      <c r="AQ41" s="317"/>
      <c r="AR41" s="121"/>
      <c r="AS41" s="235"/>
      <c r="AT41" s="200"/>
      <c r="AU41" s="201"/>
      <c r="AV41" s="317"/>
      <c r="AW41" s="121"/>
      <c r="AX41" s="235"/>
      <c r="AY41" s="244"/>
      <c r="AZ41" s="121"/>
      <c r="BA41" s="393"/>
    </row>
    <row r="42" spans="1:53" ht="22.55" customHeight="1" x14ac:dyDescent="0.3">
      <c r="A42" s="408"/>
      <c r="B42" s="409"/>
      <c r="C42" s="409"/>
      <c r="D42" s="195" t="s">
        <v>43</v>
      </c>
      <c r="E42" s="198">
        <f>SUM(H42+K42+N42+Q42+T42+W42+Z42+AE42+AI42+AN42+AS42+AX42)</f>
        <v>33.799999999999997</v>
      </c>
      <c r="F42" s="198">
        <f>SUM(I42+L42+O42+R42+U42+X42+AA42+AF42+AJ42+AO42+AT42+AY42+AC42)</f>
        <v>33.799999999999997</v>
      </c>
      <c r="G42" s="347">
        <f>SUM(F42/E42*100)</f>
        <v>100</v>
      </c>
      <c r="H42" s="228"/>
      <c r="I42" s="244"/>
      <c r="J42" s="121"/>
      <c r="K42" s="228"/>
      <c r="L42" s="244"/>
      <c r="M42" s="121"/>
      <c r="N42" s="228"/>
      <c r="O42" s="244"/>
      <c r="P42" s="121"/>
      <c r="Q42" s="228"/>
      <c r="R42" s="244"/>
      <c r="S42" s="121"/>
      <c r="T42" s="228"/>
      <c r="U42" s="244"/>
      <c r="V42" s="121"/>
      <c r="W42" s="228">
        <v>0</v>
      </c>
      <c r="X42" s="244">
        <v>0</v>
      </c>
      <c r="Y42" s="121"/>
      <c r="Z42" s="228">
        <v>33.799999999999997</v>
      </c>
      <c r="AA42" s="200"/>
      <c r="AB42" s="201"/>
      <c r="AC42" s="317">
        <v>33.799999999999997</v>
      </c>
      <c r="AD42" s="132"/>
      <c r="AE42" s="231"/>
      <c r="AF42" s="200"/>
      <c r="AG42" s="317"/>
      <c r="AH42" s="121"/>
      <c r="AI42" s="231"/>
      <c r="AJ42" s="200"/>
      <c r="AK42" s="201"/>
      <c r="AL42" s="317"/>
      <c r="AM42" s="121"/>
      <c r="AN42" s="235"/>
      <c r="AO42" s="200"/>
      <c r="AP42" s="201"/>
      <c r="AQ42" s="317"/>
      <c r="AR42" s="121"/>
      <c r="AS42" s="235"/>
      <c r="AT42" s="199"/>
      <c r="AU42" s="202"/>
      <c r="AV42" s="317"/>
      <c r="AW42" s="121"/>
      <c r="AX42" s="235"/>
      <c r="AY42" s="244"/>
      <c r="AZ42" s="121"/>
      <c r="BA42" s="393"/>
    </row>
    <row r="43" spans="1:53" ht="22.55" customHeight="1" x14ac:dyDescent="0.3">
      <c r="A43" s="408" t="s">
        <v>264</v>
      </c>
      <c r="B43" s="409" t="s">
        <v>306</v>
      </c>
      <c r="C43" s="409" t="s">
        <v>312</v>
      </c>
      <c r="D43" s="255" t="s">
        <v>41</v>
      </c>
      <c r="E43" s="294">
        <f>SUM(E44:E45)</f>
        <v>5</v>
      </c>
      <c r="F43" s="294">
        <f>SUM(F44:F45)</f>
        <v>5</v>
      </c>
      <c r="G43" s="294">
        <f>SUM(F43/E43*100)</f>
        <v>100</v>
      </c>
      <c r="H43" s="294">
        <f t="shared" ref="H43:AZ43" si="38">SUM(H44:H45)</f>
        <v>0</v>
      </c>
      <c r="I43" s="294">
        <f t="shared" si="38"/>
        <v>0</v>
      </c>
      <c r="J43" s="258">
        <f t="shared" si="38"/>
        <v>0</v>
      </c>
      <c r="K43" s="294">
        <f t="shared" si="38"/>
        <v>0</v>
      </c>
      <c r="L43" s="294">
        <f t="shared" si="38"/>
        <v>0</v>
      </c>
      <c r="M43" s="258">
        <f t="shared" si="38"/>
        <v>0</v>
      </c>
      <c r="N43" s="294">
        <f t="shared" si="38"/>
        <v>0</v>
      </c>
      <c r="O43" s="294">
        <f t="shared" si="38"/>
        <v>0</v>
      </c>
      <c r="P43" s="258">
        <f t="shared" si="38"/>
        <v>0</v>
      </c>
      <c r="Q43" s="294">
        <f t="shared" si="38"/>
        <v>0</v>
      </c>
      <c r="R43" s="294">
        <f t="shared" si="38"/>
        <v>0</v>
      </c>
      <c r="S43" s="258">
        <f t="shared" si="38"/>
        <v>0</v>
      </c>
      <c r="T43" s="294">
        <f t="shared" si="38"/>
        <v>5</v>
      </c>
      <c r="U43" s="294">
        <f t="shared" si="38"/>
        <v>5</v>
      </c>
      <c r="V43" s="258">
        <f t="shared" si="38"/>
        <v>0</v>
      </c>
      <c r="W43" s="294">
        <f t="shared" si="38"/>
        <v>0</v>
      </c>
      <c r="X43" s="294">
        <f t="shared" si="38"/>
        <v>0</v>
      </c>
      <c r="Y43" s="258">
        <f t="shared" si="38"/>
        <v>0</v>
      </c>
      <c r="Z43" s="294">
        <f t="shared" si="38"/>
        <v>0</v>
      </c>
      <c r="AA43" s="294">
        <f t="shared" si="38"/>
        <v>0</v>
      </c>
      <c r="AB43" s="294">
        <f t="shared" si="38"/>
        <v>0</v>
      </c>
      <c r="AC43" s="294">
        <f t="shared" si="38"/>
        <v>0</v>
      </c>
      <c r="AD43" s="258">
        <f t="shared" si="38"/>
        <v>0</v>
      </c>
      <c r="AE43" s="294">
        <f t="shared" si="38"/>
        <v>0</v>
      </c>
      <c r="AF43" s="294">
        <f t="shared" si="38"/>
        <v>0</v>
      </c>
      <c r="AG43" s="294">
        <f t="shared" si="38"/>
        <v>0</v>
      </c>
      <c r="AH43" s="258">
        <f t="shared" si="38"/>
        <v>0</v>
      </c>
      <c r="AI43" s="294">
        <f t="shared" si="38"/>
        <v>0</v>
      </c>
      <c r="AJ43" s="294">
        <f t="shared" si="38"/>
        <v>0</v>
      </c>
      <c r="AK43" s="294">
        <f t="shared" si="38"/>
        <v>0</v>
      </c>
      <c r="AL43" s="294">
        <f t="shared" si="38"/>
        <v>0</v>
      </c>
      <c r="AM43" s="258">
        <f t="shared" si="38"/>
        <v>0</v>
      </c>
      <c r="AN43" s="294">
        <f t="shared" si="38"/>
        <v>0</v>
      </c>
      <c r="AO43" s="294">
        <f t="shared" si="38"/>
        <v>0</v>
      </c>
      <c r="AP43" s="294">
        <f t="shared" si="38"/>
        <v>0</v>
      </c>
      <c r="AQ43" s="294">
        <f t="shared" si="38"/>
        <v>0</v>
      </c>
      <c r="AR43" s="258">
        <f t="shared" si="38"/>
        <v>0</v>
      </c>
      <c r="AS43" s="294">
        <f t="shared" si="38"/>
        <v>0</v>
      </c>
      <c r="AT43" s="294">
        <f t="shared" si="38"/>
        <v>0</v>
      </c>
      <c r="AU43" s="294">
        <f t="shared" si="38"/>
        <v>0</v>
      </c>
      <c r="AV43" s="294">
        <f t="shared" si="38"/>
        <v>0</v>
      </c>
      <c r="AW43" s="258">
        <f t="shared" si="38"/>
        <v>0</v>
      </c>
      <c r="AX43" s="294">
        <f t="shared" si="38"/>
        <v>0</v>
      </c>
      <c r="AY43" s="294">
        <f t="shared" si="38"/>
        <v>0</v>
      </c>
      <c r="AZ43" s="258">
        <f t="shared" si="38"/>
        <v>0</v>
      </c>
      <c r="BA43" s="192"/>
    </row>
    <row r="44" spans="1:53" ht="22.55" customHeight="1" x14ac:dyDescent="0.3">
      <c r="A44" s="408"/>
      <c r="B44" s="409"/>
      <c r="C44" s="409"/>
      <c r="D44" s="167" t="s">
        <v>2</v>
      </c>
      <c r="E44" s="198">
        <f>SUM(H44+K44+N44+Q44+T44+W44+Z44+AE44+AI44+AN44+AS44+AX44)</f>
        <v>0</v>
      </c>
      <c r="F44" s="198">
        <f>SUM(I44+L44+O44+R44+U44+X44+AA44+AF44+AJ44+AO44+AT44+AY44)</f>
        <v>0</v>
      </c>
      <c r="G44" s="126"/>
      <c r="H44" s="229"/>
      <c r="I44" s="246"/>
      <c r="J44" s="123"/>
      <c r="K44" s="229"/>
      <c r="L44" s="246"/>
      <c r="M44" s="123"/>
      <c r="N44" s="229"/>
      <c r="O44" s="246"/>
      <c r="P44" s="123"/>
      <c r="Q44" s="229"/>
      <c r="R44" s="246"/>
      <c r="S44" s="123"/>
      <c r="T44" s="229"/>
      <c r="U44" s="308"/>
      <c r="V44" s="123"/>
      <c r="W44" s="229"/>
      <c r="X44" s="246"/>
      <c r="Y44" s="123"/>
      <c r="Z44" s="229"/>
      <c r="AA44" s="206"/>
      <c r="AB44" s="208"/>
      <c r="AC44" s="250"/>
      <c r="AD44" s="124"/>
      <c r="AE44" s="232"/>
      <c r="AF44" s="206"/>
      <c r="AG44" s="250"/>
      <c r="AH44" s="124"/>
      <c r="AI44" s="232"/>
      <c r="AJ44" s="206"/>
      <c r="AK44" s="208"/>
      <c r="AL44" s="320"/>
      <c r="AM44" s="123"/>
      <c r="AN44" s="232"/>
      <c r="AO44" s="206"/>
      <c r="AP44" s="208"/>
      <c r="AQ44" s="320"/>
      <c r="AR44" s="123"/>
      <c r="AS44" s="232"/>
      <c r="AT44" s="209"/>
      <c r="AU44" s="209"/>
      <c r="AV44" s="320"/>
      <c r="AW44" s="123"/>
      <c r="AX44" s="232"/>
      <c r="AY44" s="250"/>
      <c r="AZ44" s="123"/>
      <c r="BA44" s="192"/>
    </row>
    <row r="45" spans="1:53" ht="22.55" customHeight="1" x14ac:dyDescent="0.3">
      <c r="A45" s="408"/>
      <c r="B45" s="409"/>
      <c r="C45" s="409"/>
      <c r="D45" s="195" t="s">
        <v>43</v>
      </c>
      <c r="E45" s="198">
        <f>SUM(H45+K45+N45+Q45+T45+W45+Z45+AE45+AI45+AN45+AS45+AX45)</f>
        <v>5</v>
      </c>
      <c r="F45" s="198">
        <f>SUM(I45+L45+O45+R45+U45+X45+AA45+AF45+AJ45+AO45+AT45+AY45)</f>
        <v>5</v>
      </c>
      <c r="G45" s="211">
        <f>SUM(F45/E45*100)</f>
        <v>100</v>
      </c>
      <c r="H45" s="229"/>
      <c r="I45" s="246"/>
      <c r="J45" s="123"/>
      <c r="K45" s="229"/>
      <c r="L45" s="246"/>
      <c r="M45" s="123"/>
      <c r="N45" s="229"/>
      <c r="O45" s="246"/>
      <c r="P45" s="123"/>
      <c r="Q45" s="229"/>
      <c r="R45" s="246"/>
      <c r="S45" s="123"/>
      <c r="T45" s="229">
        <v>5</v>
      </c>
      <c r="U45" s="308">
        <v>5</v>
      </c>
      <c r="V45" s="123"/>
      <c r="W45" s="229"/>
      <c r="X45" s="246"/>
      <c r="Y45" s="123"/>
      <c r="Z45" s="229"/>
      <c r="AA45" s="206"/>
      <c r="AB45" s="208"/>
      <c r="AC45" s="250"/>
      <c r="AD45" s="124"/>
      <c r="AE45" s="232"/>
      <c r="AF45" s="206"/>
      <c r="AG45" s="250"/>
      <c r="AH45" s="124"/>
      <c r="AI45" s="232"/>
      <c r="AJ45" s="206"/>
      <c r="AK45" s="208"/>
      <c r="AL45" s="320"/>
      <c r="AM45" s="123"/>
      <c r="AN45" s="232"/>
      <c r="AO45" s="206"/>
      <c r="AP45" s="208"/>
      <c r="AQ45" s="320"/>
      <c r="AR45" s="123"/>
      <c r="AS45" s="232">
        <v>0</v>
      </c>
      <c r="AT45" s="209"/>
      <c r="AU45" s="209"/>
      <c r="AV45" s="320"/>
      <c r="AW45" s="123"/>
      <c r="AX45" s="232"/>
      <c r="AY45" s="250"/>
      <c r="AZ45" s="123"/>
      <c r="BA45" s="192"/>
    </row>
    <row r="46" spans="1:53" ht="22.55" customHeight="1" x14ac:dyDescent="0.3">
      <c r="A46" s="408" t="s">
        <v>314</v>
      </c>
      <c r="B46" s="409" t="s">
        <v>313</v>
      </c>
      <c r="C46" s="409" t="s">
        <v>311</v>
      </c>
      <c r="D46" s="255" t="s">
        <v>41</v>
      </c>
      <c r="E46" s="294">
        <f>SUM(E47:E48)</f>
        <v>20</v>
      </c>
      <c r="F46" s="294">
        <f>SUM(F47:F48)</f>
        <v>0</v>
      </c>
      <c r="G46" s="258">
        <f t="shared" ref="G46:AZ46" si="39">SUM(G47:G48)</f>
        <v>0</v>
      </c>
      <c r="H46" s="294">
        <f t="shared" si="39"/>
        <v>0</v>
      </c>
      <c r="I46" s="294">
        <f t="shared" si="39"/>
        <v>0</v>
      </c>
      <c r="J46" s="258">
        <f t="shared" si="39"/>
        <v>0</v>
      </c>
      <c r="K46" s="294">
        <f t="shared" si="39"/>
        <v>0</v>
      </c>
      <c r="L46" s="294">
        <f t="shared" si="39"/>
        <v>0</v>
      </c>
      <c r="M46" s="258">
        <f t="shared" si="39"/>
        <v>0</v>
      </c>
      <c r="N46" s="294">
        <f t="shared" si="39"/>
        <v>0</v>
      </c>
      <c r="O46" s="294">
        <f t="shared" si="39"/>
        <v>0</v>
      </c>
      <c r="P46" s="258">
        <f t="shared" si="39"/>
        <v>0</v>
      </c>
      <c r="Q46" s="294">
        <f t="shared" si="39"/>
        <v>0</v>
      </c>
      <c r="R46" s="294">
        <f t="shared" si="39"/>
        <v>0</v>
      </c>
      <c r="S46" s="258">
        <f t="shared" si="39"/>
        <v>0</v>
      </c>
      <c r="T46" s="294">
        <f t="shared" si="39"/>
        <v>0</v>
      </c>
      <c r="U46" s="294">
        <f t="shared" si="39"/>
        <v>0</v>
      </c>
      <c r="V46" s="258">
        <f t="shared" si="39"/>
        <v>0</v>
      </c>
      <c r="W46" s="294">
        <f t="shared" si="39"/>
        <v>0</v>
      </c>
      <c r="X46" s="294">
        <f t="shared" si="39"/>
        <v>0</v>
      </c>
      <c r="Y46" s="258">
        <f t="shared" si="39"/>
        <v>0</v>
      </c>
      <c r="Z46" s="294">
        <f t="shared" si="39"/>
        <v>0</v>
      </c>
      <c r="AA46" s="294">
        <f t="shared" si="39"/>
        <v>0</v>
      </c>
      <c r="AB46" s="294">
        <f t="shared" si="39"/>
        <v>0</v>
      </c>
      <c r="AC46" s="294">
        <f t="shared" si="39"/>
        <v>0</v>
      </c>
      <c r="AD46" s="258">
        <f t="shared" si="39"/>
        <v>0</v>
      </c>
      <c r="AE46" s="294">
        <f t="shared" si="39"/>
        <v>0</v>
      </c>
      <c r="AF46" s="294">
        <f t="shared" si="39"/>
        <v>0</v>
      </c>
      <c r="AG46" s="294">
        <f t="shared" si="39"/>
        <v>0</v>
      </c>
      <c r="AH46" s="258">
        <f t="shared" si="39"/>
        <v>0</v>
      </c>
      <c r="AI46" s="294">
        <f t="shared" si="39"/>
        <v>0</v>
      </c>
      <c r="AJ46" s="294">
        <f t="shared" si="39"/>
        <v>0</v>
      </c>
      <c r="AK46" s="294">
        <f t="shared" si="39"/>
        <v>0</v>
      </c>
      <c r="AL46" s="294">
        <f t="shared" si="39"/>
        <v>0</v>
      </c>
      <c r="AM46" s="258">
        <f t="shared" si="39"/>
        <v>0</v>
      </c>
      <c r="AN46" s="294">
        <f t="shared" si="39"/>
        <v>0</v>
      </c>
      <c r="AO46" s="294">
        <f t="shared" si="39"/>
        <v>0</v>
      </c>
      <c r="AP46" s="294">
        <f t="shared" si="39"/>
        <v>0</v>
      </c>
      <c r="AQ46" s="294">
        <f t="shared" si="39"/>
        <v>0</v>
      </c>
      <c r="AR46" s="258">
        <f t="shared" si="39"/>
        <v>0</v>
      </c>
      <c r="AS46" s="294">
        <f t="shared" si="39"/>
        <v>20</v>
      </c>
      <c r="AT46" s="294">
        <f t="shared" si="39"/>
        <v>0</v>
      </c>
      <c r="AU46" s="294">
        <f t="shared" si="39"/>
        <v>0</v>
      </c>
      <c r="AV46" s="294">
        <f t="shared" si="39"/>
        <v>20</v>
      </c>
      <c r="AW46" s="258">
        <f t="shared" si="39"/>
        <v>0</v>
      </c>
      <c r="AX46" s="294">
        <f t="shared" si="39"/>
        <v>0</v>
      </c>
      <c r="AY46" s="294">
        <f t="shared" si="39"/>
        <v>0</v>
      </c>
      <c r="AZ46" s="258">
        <f t="shared" si="39"/>
        <v>0</v>
      </c>
      <c r="BA46" s="192"/>
    </row>
    <row r="47" spans="1:53" ht="22.55" customHeight="1" x14ac:dyDescent="0.3">
      <c r="A47" s="408"/>
      <c r="B47" s="409"/>
      <c r="C47" s="409"/>
      <c r="D47" s="167" t="s">
        <v>2</v>
      </c>
      <c r="E47" s="198">
        <f>SUM(H47+K47+N47+Q47+T47+W47+Z47+AE47+AI47+AN47+AS47+AX47)</f>
        <v>0</v>
      </c>
      <c r="F47" s="198">
        <f>SUM(I47+L47+O47+R47+U47+X47+AA47+AF47+AJ47+AO47+AT47+AY47)</f>
        <v>0</v>
      </c>
      <c r="G47" s="120"/>
      <c r="H47" s="229"/>
      <c r="I47" s="246"/>
      <c r="J47" s="123"/>
      <c r="K47" s="229"/>
      <c r="L47" s="246"/>
      <c r="M47" s="123"/>
      <c r="N47" s="229"/>
      <c r="O47" s="246"/>
      <c r="P47" s="123"/>
      <c r="Q47" s="229"/>
      <c r="R47" s="246"/>
      <c r="S47" s="123"/>
      <c r="T47" s="229"/>
      <c r="U47" s="308"/>
      <c r="V47" s="123"/>
      <c r="W47" s="229"/>
      <c r="X47" s="246"/>
      <c r="Y47" s="123"/>
      <c r="Z47" s="229"/>
      <c r="AA47" s="206"/>
      <c r="AB47" s="208"/>
      <c r="AC47" s="250"/>
      <c r="AD47" s="124"/>
      <c r="AE47" s="232"/>
      <c r="AF47" s="206"/>
      <c r="AG47" s="250"/>
      <c r="AH47" s="124"/>
      <c r="AI47" s="232"/>
      <c r="AJ47" s="206"/>
      <c r="AK47" s="208"/>
      <c r="AL47" s="320"/>
      <c r="AM47" s="123"/>
      <c r="AN47" s="232"/>
      <c r="AO47" s="206"/>
      <c r="AP47" s="208"/>
      <c r="AQ47" s="320"/>
      <c r="AR47" s="123"/>
      <c r="AS47" s="232"/>
      <c r="AT47" s="209"/>
      <c r="AU47" s="209"/>
      <c r="AV47" s="320"/>
      <c r="AW47" s="123"/>
      <c r="AX47" s="232"/>
      <c r="AY47" s="250"/>
      <c r="AZ47" s="123"/>
      <c r="BA47" s="192"/>
    </row>
    <row r="48" spans="1:53" ht="22.55" customHeight="1" x14ac:dyDescent="0.3">
      <c r="A48" s="408"/>
      <c r="B48" s="409"/>
      <c r="C48" s="409"/>
      <c r="D48" s="195" t="s">
        <v>43</v>
      </c>
      <c r="E48" s="198">
        <f>SUM(H48+K48+N48+Q48+T48+W48+Z48+AE48+AI48+AN48+AS48+AX48)</f>
        <v>20</v>
      </c>
      <c r="F48" s="198">
        <f>SUM(I48+L48+O48+R48+U48+X48+AA48+AF48+AJ48+AO48+AT48+AY48)</f>
        <v>0</v>
      </c>
      <c r="G48" s="120"/>
      <c r="H48" s="229"/>
      <c r="I48" s="246"/>
      <c r="J48" s="123"/>
      <c r="K48" s="229"/>
      <c r="L48" s="246"/>
      <c r="M48" s="123"/>
      <c r="N48" s="229"/>
      <c r="O48" s="246"/>
      <c r="P48" s="123"/>
      <c r="Q48" s="229"/>
      <c r="R48" s="246"/>
      <c r="S48" s="123"/>
      <c r="T48" s="229"/>
      <c r="U48" s="308"/>
      <c r="V48" s="123"/>
      <c r="W48" s="229"/>
      <c r="X48" s="246"/>
      <c r="Y48" s="123"/>
      <c r="Z48" s="229"/>
      <c r="AA48" s="206"/>
      <c r="AB48" s="208"/>
      <c r="AC48" s="250"/>
      <c r="AD48" s="124"/>
      <c r="AE48" s="232"/>
      <c r="AF48" s="206"/>
      <c r="AG48" s="250"/>
      <c r="AH48" s="124"/>
      <c r="AI48" s="232"/>
      <c r="AJ48" s="206"/>
      <c r="AK48" s="208"/>
      <c r="AL48" s="320"/>
      <c r="AM48" s="123"/>
      <c r="AN48" s="232"/>
      <c r="AO48" s="206"/>
      <c r="AP48" s="208"/>
      <c r="AQ48" s="320"/>
      <c r="AR48" s="123"/>
      <c r="AS48" s="232">
        <v>20</v>
      </c>
      <c r="AT48" s="209"/>
      <c r="AU48" s="209"/>
      <c r="AV48" s="320">
        <v>20</v>
      </c>
      <c r="AW48" s="123"/>
      <c r="AX48" s="232"/>
      <c r="AY48" s="250"/>
      <c r="AZ48" s="123"/>
      <c r="BA48" s="192"/>
    </row>
    <row r="49" spans="1:53" ht="22.55" customHeight="1" x14ac:dyDescent="0.3">
      <c r="A49" s="408" t="s">
        <v>316</v>
      </c>
      <c r="B49" s="409" t="s">
        <v>315</v>
      </c>
      <c r="C49" s="409" t="s">
        <v>311</v>
      </c>
      <c r="D49" s="255" t="s">
        <v>41</v>
      </c>
      <c r="E49" s="294">
        <f>SUM(E50:E51)</f>
        <v>20</v>
      </c>
      <c r="F49" s="294">
        <f>SUM(F50:F51)</f>
        <v>20</v>
      </c>
      <c r="G49" s="256">
        <f t="shared" ref="G49:AZ49" si="40">SUM(G50:G51)</f>
        <v>0</v>
      </c>
      <c r="H49" s="294">
        <f t="shared" si="40"/>
        <v>0</v>
      </c>
      <c r="I49" s="294">
        <f t="shared" si="40"/>
        <v>0</v>
      </c>
      <c r="J49" s="256">
        <f t="shared" si="40"/>
        <v>0</v>
      </c>
      <c r="K49" s="294">
        <f t="shared" si="40"/>
        <v>0</v>
      </c>
      <c r="L49" s="294">
        <f t="shared" si="40"/>
        <v>0</v>
      </c>
      <c r="M49" s="256">
        <f t="shared" si="40"/>
        <v>0</v>
      </c>
      <c r="N49" s="294">
        <f t="shared" si="40"/>
        <v>0</v>
      </c>
      <c r="O49" s="294">
        <f t="shared" si="40"/>
        <v>0</v>
      </c>
      <c r="P49" s="258">
        <f t="shared" si="40"/>
        <v>0</v>
      </c>
      <c r="Q49" s="294">
        <f t="shared" si="40"/>
        <v>0</v>
      </c>
      <c r="R49" s="294">
        <f t="shared" si="40"/>
        <v>0</v>
      </c>
      <c r="S49" s="258">
        <f t="shared" si="40"/>
        <v>0</v>
      </c>
      <c r="T49" s="294">
        <f t="shared" si="40"/>
        <v>0</v>
      </c>
      <c r="U49" s="294">
        <f t="shared" si="40"/>
        <v>0</v>
      </c>
      <c r="V49" s="258">
        <f t="shared" si="40"/>
        <v>0</v>
      </c>
      <c r="W49" s="294">
        <f t="shared" si="40"/>
        <v>0</v>
      </c>
      <c r="X49" s="294">
        <f t="shared" si="40"/>
        <v>0</v>
      </c>
      <c r="Y49" s="258">
        <f t="shared" si="40"/>
        <v>0</v>
      </c>
      <c r="Z49" s="294">
        <f t="shared" si="40"/>
        <v>0</v>
      </c>
      <c r="AA49" s="294">
        <f t="shared" si="40"/>
        <v>0</v>
      </c>
      <c r="AB49" s="294">
        <f t="shared" si="40"/>
        <v>0</v>
      </c>
      <c r="AC49" s="294">
        <f t="shared" si="40"/>
        <v>0</v>
      </c>
      <c r="AD49" s="258">
        <f t="shared" si="40"/>
        <v>0</v>
      </c>
      <c r="AE49" s="294">
        <f t="shared" si="40"/>
        <v>0</v>
      </c>
      <c r="AF49" s="294">
        <f t="shared" si="40"/>
        <v>0</v>
      </c>
      <c r="AG49" s="294">
        <f t="shared" si="40"/>
        <v>0</v>
      </c>
      <c r="AH49" s="258">
        <f t="shared" si="40"/>
        <v>0</v>
      </c>
      <c r="AI49" s="294">
        <f t="shared" si="40"/>
        <v>20</v>
      </c>
      <c r="AJ49" s="294">
        <f t="shared" si="40"/>
        <v>0</v>
      </c>
      <c r="AK49" s="294">
        <f t="shared" si="40"/>
        <v>0</v>
      </c>
      <c r="AL49" s="294">
        <f t="shared" si="40"/>
        <v>20</v>
      </c>
      <c r="AM49" s="258">
        <f t="shared" si="40"/>
        <v>0</v>
      </c>
      <c r="AN49" s="294">
        <f t="shared" si="40"/>
        <v>0</v>
      </c>
      <c r="AO49" s="294">
        <f t="shared" si="40"/>
        <v>0</v>
      </c>
      <c r="AP49" s="294">
        <f t="shared" si="40"/>
        <v>0</v>
      </c>
      <c r="AQ49" s="294">
        <f t="shared" si="40"/>
        <v>0</v>
      </c>
      <c r="AR49" s="258">
        <f t="shared" si="40"/>
        <v>0</v>
      </c>
      <c r="AS49" s="294">
        <f t="shared" si="40"/>
        <v>0</v>
      </c>
      <c r="AT49" s="294">
        <f t="shared" si="40"/>
        <v>0</v>
      </c>
      <c r="AU49" s="294">
        <f t="shared" si="40"/>
        <v>0</v>
      </c>
      <c r="AV49" s="294">
        <f t="shared" si="40"/>
        <v>0</v>
      </c>
      <c r="AW49" s="258">
        <f t="shared" si="40"/>
        <v>0</v>
      </c>
      <c r="AX49" s="294">
        <f t="shared" si="40"/>
        <v>0</v>
      </c>
      <c r="AY49" s="294">
        <f t="shared" si="40"/>
        <v>0</v>
      </c>
      <c r="AZ49" s="258">
        <f t="shared" si="40"/>
        <v>0</v>
      </c>
      <c r="BA49" s="192"/>
    </row>
    <row r="50" spans="1:53" ht="22.55" customHeight="1" x14ac:dyDescent="0.3">
      <c r="A50" s="408"/>
      <c r="B50" s="409"/>
      <c r="C50" s="409"/>
      <c r="D50" s="167" t="s">
        <v>2</v>
      </c>
      <c r="E50" s="198">
        <f>SUM(H50+K50+N50+Q50+T50+W50+Z50+AE50+AI50+AN50+AS50+AX50)</f>
        <v>0</v>
      </c>
      <c r="F50" s="198">
        <f>SUM(I50+L50+O50+R50+U50+X50+AA50+AF50+AJ50+AO50+AT50+AY50)</f>
        <v>0</v>
      </c>
      <c r="G50" s="120"/>
      <c r="H50" s="229"/>
      <c r="I50" s="246"/>
      <c r="J50" s="123"/>
      <c r="K50" s="229"/>
      <c r="L50" s="246"/>
      <c r="M50" s="123"/>
      <c r="N50" s="229"/>
      <c r="O50" s="246"/>
      <c r="P50" s="123"/>
      <c r="Q50" s="229"/>
      <c r="R50" s="246"/>
      <c r="S50" s="123"/>
      <c r="T50" s="229"/>
      <c r="U50" s="308"/>
      <c r="V50" s="123"/>
      <c r="W50" s="229"/>
      <c r="X50" s="246"/>
      <c r="Y50" s="123"/>
      <c r="Z50" s="229"/>
      <c r="AA50" s="206"/>
      <c r="AB50" s="208"/>
      <c r="AC50" s="250"/>
      <c r="AD50" s="124"/>
      <c r="AE50" s="232"/>
      <c r="AF50" s="206"/>
      <c r="AG50" s="250"/>
      <c r="AH50" s="124"/>
      <c r="AI50" s="232"/>
      <c r="AJ50" s="206"/>
      <c r="AK50" s="208"/>
      <c r="AL50" s="320"/>
      <c r="AM50" s="123"/>
      <c r="AN50" s="232"/>
      <c r="AO50" s="206"/>
      <c r="AP50" s="208"/>
      <c r="AQ50" s="320"/>
      <c r="AR50" s="123"/>
      <c r="AS50" s="232"/>
      <c r="AT50" s="209"/>
      <c r="AU50" s="209"/>
      <c r="AV50" s="320"/>
      <c r="AW50" s="123"/>
      <c r="AX50" s="232"/>
      <c r="AY50" s="250"/>
      <c r="AZ50" s="123"/>
      <c r="BA50" s="192"/>
    </row>
    <row r="51" spans="1:53" ht="22.55" customHeight="1" x14ac:dyDescent="0.3">
      <c r="A51" s="408"/>
      <c r="B51" s="409"/>
      <c r="C51" s="409"/>
      <c r="D51" s="195" t="s">
        <v>43</v>
      </c>
      <c r="E51" s="198">
        <f>SUM(H51+K51+N51+Q51+T51+W51+Z51+AE51+AI51+AN51+AS51+AX51)</f>
        <v>20</v>
      </c>
      <c r="F51" s="198">
        <f>SUM(I51+L51+O51+R51+U51+X51+AA51+AF51+AJ51+AO51+AT51+AY51+AL51)</f>
        <v>20</v>
      </c>
      <c r="G51" s="120"/>
      <c r="H51" s="229"/>
      <c r="I51" s="246"/>
      <c r="J51" s="123"/>
      <c r="K51" s="229"/>
      <c r="L51" s="246"/>
      <c r="M51" s="123"/>
      <c r="N51" s="229"/>
      <c r="O51" s="246"/>
      <c r="P51" s="123"/>
      <c r="Q51" s="229"/>
      <c r="R51" s="246"/>
      <c r="S51" s="123"/>
      <c r="T51" s="229"/>
      <c r="U51" s="308"/>
      <c r="V51" s="123"/>
      <c r="W51" s="229"/>
      <c r="X51" s="246"/>
      <c r="Y51" s="123"/>
      <c r="Z51" s="229"/>
      <c r="AA51" s="206"/>
      <c r="AB51" s="208"/>
      <c r="AC51" s="250"/>
      <c r="AD51" s="124"/>
      <c r="AE51" s="232"/>
      <c r="AF51" s="206"/>
      <c r="AG51" s="250"/>
      <c r="AH51" s="124"/>
      <c r="AI51" s="232">
        <v>20</v>
      </c>
      <c r="AJ51" s="206"/>
      <c r="AK51" s="208"/>
      <c r="AL51" s="320">
        <v>20</v>
      </c>
      <c r="AM51" s="123"/>
      <c r="AN51" s="232"/>
      <c r="AO51" s="206"/>
      <c r="AP51" s="208"/>
      <c r="AQ51" s="320"/>
      <c r="AR51" s="123"/>
      <c r="AS51" s="232"/>
      <c r="AT51" s="209"/>
      <c r="AU51" s="209"/>
      <c r="AV51" s="320"/>
      <c r="AW51" s="123"/>
      <c r="AX51" s="232"/>
      <c r="AY51" s="250"/>
      <c r="AZ51" s="123"/>
      <c r="BA51" s="192"/>
    </row>
    <row r="52" spans="1:53" ht="22.55" customHeight="1" x14ac:dyDescent="0.3">
      <c r="A52" s="408" t="s">
        <v>317</v>
      </c>
      <c r="B52" s="409" t="s">
        <v>318</v>
      </c>
      <c r="C52" s="409" t="s">
        <v>311</v>
      </c>
      <c r="D52" s="255" t="s">
        <v>41</v>
      </c>
      <c r="E52" s="294">
        <f>SUM(E53:E54)</f>
        <v>20</v>
      </c>
      <c r="F52" s="294">
        <f>SUM(F53:F54)</f>
        <v>20</v>
      </c>
      <c r="G52" s="256">
        <f t="shared" ref="G52:AZ52" si="41">SUM(G53:G54)</f>
        <v>0</v>
      </c>
      <c r="H52" s="294">
        <f t="shared" si="41"/>
        <v>0</v>
      </c>
      <c r="I52" s="294">
        <f t="shared" si="41"/>
        <v>0</v>
      </c>
      <c r="J52" s="256">
        <f t="shared" si="41"/>
        <v>0</v>
      </c>
      <c r="K52" s="294">
        <f t="shared" si="41"/>
        <v>0</v>
      </c>
      <c r="L52" s="294">
        <f t="shared" si="41"/>
        <v>0</v>
      </c>
      <c r="M52" s="256">
        <f t="shared" si="41"/>
        <v>0</v>
      </c>
      <c r="N52" s="294">
        <f t="shared" si="41"/>
        <v>0</v>
      </c>
      <c r="O52" s="294">
        <f t="shared" si="41"/>
        <v>0</v>
      </c>
      <c r="P52" s="258">
        <f t="shared" si="41"/>
        <v>0</v>
      </c>
      <c r="Q52" s="294">
        <f t="shared" si="41"/>
        <v>0</v>
      </c>
      <c r="R52" s="294">
        <f t="shared" si="41"/>
        <v>0</v>
      </c>
      <c r="S52" s="258">
        <f t="shared" si="41"/>
        <v>0</v>
      </c>
      <c r="T52" s="294">
        <f t="shared" si="41"/>
        <v>0</v>
      </c>
      <c r="U52" s="294">
        <f t="shared" si="41"/>
        <v>0</v>
      </c>
      <c r="V52" s="258">
        <f t="shared" si="41"/>
        <v>0</v>
      </c>
      <c r="W52" s="294">
        <f t="shared" si="41"/>
        <v>0</v>
      </c>
      <c r="X52" s="294">
        <f t="shared" si="41"/>
        <v>0</v>
      </c>
      <c r="Y52" s="272" t="e">
        <f>SUM(X52/W52)</f>
        <v>#DIV/0!</v>
      </c>
      <c r="Z52" s="294">
        <f t="shared" si="41"/>
        <v>0</v>
      </c>
      <c r="AA52" s="294">
        <f t="shared" si="41"/>
        <v>0</v>
      </c>
      <c r="AB52" s="294">
        <f t="shared" si="41"/>
        <v>0</v>
      </c>
      <c r="AC52" s="294">
        <f t="shared" si="41"/>
        <v>0</v>
      </c>
      <c r="AD52" s="258">
        <f t="shared" si="41"/>
        <v>0</v>
      </c>
      <c r="AE52" s="294">
        <f t="shared" si="41"/>
        <v>0</v>
      </c>
      <c r="AF52" s="294">
        <f t="shared" si="41"/>
        <v>0</v>
      </c>
      <c r="AG52" s="294">
        <f t="shared" si="41"/>
        <v>0</v>
      </c>
      <c r="AH52" s="272" t="e">
        <f>SUM(AG52/#REF!)</f>
        <v>#REF!</v>
      </c>
      <c r="AI52" s="294">
        <f t="shared" si="41"/>
        <v>0</v>
      </c>
      <c r="AJ52" s="294">
        <f t="shared" si="41"/>
        <v>0</v>
      </c>
      <c r="AK52" s="294">
        <f t="shared" si="41"/>
        <v>0</v>
      </c>
      <c r="AL52" s="294">
        <f t="shared" si="41"/>
        <v>0</v>
      </c>
      <c r="AM52" s="272" t="e">
        <f>SUM(AL52/AK52)</f>
        <v>#DIV/0!</v>
      </c>
      <c r="AN52" s="294">
        <f t="shared" si="41"/>
        <v>0</v>
      </c>
      <c r="AO52" s="294">
        <f t="shared" si="41"/>
        <v>0</v>
      </c>
      <c r="AP52" s="294">
        <f t="shared" si="41"/>
        <v>0</v>
      </c>
      <c r="AQ52" s="294">
        <f t="shared" si="41"/>
        <v>0</v>
      </c>
      <c r="AR52" s="258">
        <f t="shared" si="41"/>
        <v>0</v>
      </c>
      <c r="AS52" s="294">
        <f t="shared" si="41"/>
        <v>20</v>
      </c>
      <c r="AT52" s="294">
        <f t="shared" si="41"/>
        <v>0</v>
      </c>
      <c r="AU52" s="294">
        <f t="shared" si="41"/>
        <v>0</v>
      </c>
      <c r="AV52" s="294">
        <f t="shared" si="41"/>
        <v>20</v>
      </c>
      <c r="AW52" s="272" t="e">
        <f>SUM(AV52/AU52)</f>
        <v>#DIV/0!</v>
      </c>
      <c r="AX52" s="294">
        <f t="shared" si="41"/>
        <v>0</v>
      </c>
      <c r="AY52" s="294">
        <f t="shared" si="41"/>
        <v>0</v>
      </c>
      <c r="AZ52" s="258">
        <f t="shared" si="41"/>
        <v>0</v>
      </c>
      <c r="BA52" s="192"/>
    </row>
    <row r="53" spans="1:53" ht="22.55" customHeight="1" x14ac:dyDescent="0.3">
      <c r="A53" s="408"/>
      <c r="B53" s="409"/>
      <c r="C53" s="409"/>
      <c r="D53" s="167" t="s">
        <v>2</v>
      </c>
      <c r="E53" s="198">
        <f>SUM(H53+K53+N53+Q53+T53+W53+Z53+AE53+AI53+AN53+AS53+AX53)</f>
        <v>0</v>
      </c>
      <c r="F53" s="198">
        <f>SUM(I53+L53+O53+R53+U53+X53+AA53+AF53+AJ53+AO53+AT53+AY53)</f>
        <v>0</v>
      </c>
      <c r="G53" s="120"/>
      <c r="H53" s="229"/>
      <c r="I53" s="246"/>
      <c r="J53" s="123"/>
      <c r="K53" s="229"/>
      <c r="L53" s="246"/>
      <c r="M53" s="123"/>
      <c r="N53" s="229"/>
      <c r="O53" s="246"/>
      <c r="P53" s="123"/>
      <c r="Q53" s="229"/>
      <c r="R53" s="246"/>
      <c r="S53" s="123"/>
      <c r="T53" s="229"/>
      <c r="U53" s="308"/>
      <c r="V53" s="123"/>
      <c r="W53" s="229"/>
      <c r="X53" s="246"/>
      <c r="Y53" s="123"/>
      <c r="Z53" s="229"/>
      <c r="AA53" s="206"/>
      <c r="AB53" s="208"/>
      <c r="AC53" s="250"/>
      <c r="AD53" s="124"/>
      <c r="AE53" s="232"/>
      <c r="AF53" s="206"/>
      <c r="AG53" s="250"/>
      <c r="AH53" s="124"/>
      <c r="AI53" s="232"/>
      <c r="AJ53" s="206"/>
      <c r="AK53" s="208"/>
      <c r="AL53" s="320"/>
      <c r="AM53" s="123"/>
      <c r="AN53" s="232"/>
      <c r="AO53" s="206"/>
      <c r="AP53" s="208"/>
      <c r="AQ53" s="320"/>
      <c r="AR53" s="123"/>
      <c r="AS53" s="232"/>
      <c r="AT53" s="209"/>
      <c r="AU53" s="209"/>
      <c r="AV53" s="320"/>
      <c r="AW53" s="123"/>
      <c r="AX53" s="232"/>
      <c r="AY53" s="250"/>
      <c r="AZ53" s="123"/>
      <c r="BA53" s="192"/>
    </row>
    <row r="54" spans="1:53" ht="22.55" customHeight="1" x14ac:dyDescent="0.3">
      <c r="A54" s="408"/>
      <c r="B54" s="409"/>
      <c r="C54" s="409"/>
      <c r="D54" s="195" t="s">
        <v>43</v>
      </c>
      <c r="E54" s="198">
        <f>SUM(H54+K54+N54+Q54+T54+W54+Z54+AE54+AI54+AN54+AS54+AX54)</f>
        <v>20</v>
      </c>
      <c r="F54" s="198">
        <f>SUM(I54+L54+O54+R54+U54+X54+AA54+AF54+AJ54+AO54+AT54+AY54+AV54)</f>
        <v>20</v>
      </c>
      <c r="G54" s="120"/>
      <c r="H54" s="229"/>
      <c r="I54" s="246"/>
      <c r="J54" s="123"/>
      <c r="K54" s="229"/>
      <c r="L54" s="246"/>
      <c r="M54" s="123"/>
      <c r="N54" s="229"/>
      <c r="O54" s="246"/>
      <c r="P54" s="123"/>
      <c r="Q54" s="229"/>
      <c r="R54" s="246"/>
      <c r="S54" s="123"/>
      <c r="T54" s="229"/>
      <c r="U54" s="308"/>
      <c r="V54" s="123"/>
      <c r="W54" s="229"/>
      <c r="X54" s="246"/>
      <c r="Y54" s="123"/>
      <c r="Z54" s="229"/>
      <c r="AA54" s="206"/>
      <c r="AB54" s="208"/>
      <c r="AC54" s="250"/>
      <c r="AD54" s="124"/>
      <c r="AE54" s="232"/>
      <c r="AF54" s="206"/>
      <c r="AG54" s="250"/>
      <c r="AH54" s="124"/>
      <c r="AI54" s="232"/>
      <c r="AJ54" s="206"/>
      <c r="AK54" s="208"/>
      <c r="AL54" s="320"/>
      <c r="AM54" s="123"/>
      <c r="AN54" s="232"/>
      <c r="AO54" s="206"/>
      <c r="AP54" s="208"/>
      <c r="AQ54" s="320"/>
      <c r="AR54" s="123"/>
      <c r="AS54" s="232">
        <v>20</v>
      </c>
      <c r="AT54" s="209"/>
      <c r="AU54" s="209"/>
      <c r="AV54" s="320">
        <v>20</v>
      </c>
      <c r="AW54" s="123"/>
      <c r="AX54" s="232">
        <v>0</v>
      </c>
      <c r="AY54" s="250"/>
      <c r="AZ54" s="123"/>
      <c r="BA54" s="192"/>
    </row>
    <row r="55" spans="1:53" ht="22.55" customHeight="1" x14ac:dyDescent="0.3">
      <c r="A55" s="408" t="s">
        <v>320</v>
      </c>
      <c r="B55" s="409" t="s">
        <v>319</v>
      </c>
      <c r="C55" s="409" t="s">
        <v>323</v>
      </c>
      <c r="D55" s="255" t="s">
        <v>41</v>
      </c>
      <c r="E55" s="294">
        <f>SUM(E56:E57)</f>
        <v>66.2</v>
      </c>
      <c r="F55" s="294">
        <f>SUM(F56:F57)</f>
        <v>66.2</v>
      </c>
      <c r="G55" s="256">
        <f t="shared" ref="G55:AZ55" si="42">SUM(G56:G57)</f>
        <v>0</v>
      </c>
      <c r="H55" s="294">
        <f t="shared" si="42"/>
        <v>0</v>
      </c>
      <c r="I55" s="294">
        <f t="shared" si="42"/>
        <v>0</v>
      </c>
      <c r="J55" s="256">
        <f t="shared" si="42"/>
        <v>0</v>
      </c>
      <c r="K55" s="294">
        <f t="shared" si="42"/>
        <v>0</v>
      </c>
      <c r="L55" s="294">
        <f t="shared" si="42"/>
        <v>0</v>
      </c>
      <c r="M55" s="256">
        <f t="shared" si="42"/>
        <v>0</v>
      </c>
      <c r="N55" s="294">
        <f t="shared" si="42"/>
        <v>0</v>
      </c>
      <c r="O55" s="294">
        <f t="shared" si="42"/>
        <v>0</v>
      </c>
      <c r="P55" s="258">
        <f t="shared" si="42"/>
        <v>0</v>
      </c>
      <c r="Q55" s="294">
        <f t="shared" si="42"/>
        <v>0</v>
      </c>
      <c r="R55" s="294">
        <f t="shared" si="42"/>
        <v>0</v>
      </c>
      <c r="S55" s="258">
        <f t="shared" si="42"/>
        <v>0</v>
      </c>
      <c r="T55" s="294">
        <f t="shared" si="42"/>
        <v>0</v>
      </c>
      <c r="U55" s="294">
        <f t="shared" si="42"/>
        <v>0</v>
      </c>
      <c r="V55" s="258">
        <f t="shared" si="42"/>
        <v>0</v>
      </c>
      <c r="W55" s="294">
        <f t="shared" si="42"/>
        <v>0</v>
      </c>
      <c r="X55" s="294">
        <f t="shared" si="42"/>
        <v>0</v>
      </c>
      <c r="Y55" s="272" t="e">
        <f>SUM(X55/W55)</f>
        <v>#DIV/0!</v>
      </c>
      <c r="Z55" s="294">
        <f t="shared" si="42"/>
        <v>0</v>
      </c>
      <c r="AA55" s="294">
        <f t="shared" si="42"/>
        <v>0</v>
      </c>
      <c r="AB55" s="294">
        <f t="shared" si="42"/>
        <v>0</v>
      </c>
      <c r="AC55" s="294">
        <f t="shared" si="42"/>
        <v>0</v>
      </c>
      <c r="AD55" s="258">
        <f t="shared" si="42"/>
        <v>0</v>
      </c>
      <c r="AE55" s="294">
        <f t="shared" si="42"/>
        <v>66.2</v>
      </c>
      <c r="AF55" s="294">
        <f t="shared" si="42"/>
        <v>0</v>
      </c>
      <c r="AG55" s="294">
        <f t="shared" si="42"/>
        <v>66.2</v>
      </c>
      <c r="AH55" s="272" t="e">
        <f>SUM(AG55/#REF!)</f>
        <v>#REF!</v>
      </c>
      <c r="AI55" s="294">
        <f t="shared" si="42"/>
        <v>0</v>
      </c>
      <c r="AJ55" s="294">
        <f t="shared" si="42"/>
        <v>0</v>
      </c>
      <c r="AK55" s="294">
        <f t="shared" si="42"/>
        <v>0</v>
      </c>
      <c r="AL55" s="294">
        <f t="shared" si="42"/>
        <v>0</v>
      </c>
      <c r="AM55" s="272" t="e">
        <f>SUM(AL55/AK55)</f>
        <v>#DIV/0!</v>
      </c>
      <c r="AN55" s="294">
        <f t="shared" si="42"/>
        <v>0</v>
      </c>
      <c r="AO55" s="294">
        <f t="shared" si="42"/>
        <v>0</v>
      </c>
      <c r="AP55" s="294">
        <f t="shared" si="42"/>
        <v>0</v>
      </c>
      <c r="AQ55" s="294">
        <f t="shared" si="42"/>
        <v>0</v>
      </c>
      <c r="AR55" s="258">
        <f t="shared" si="42"/>
        <v>0</v>
      </c>
      <c r="AS55" s="294">
        <f t="shared" si="42"/>
        <v>0</v>
      </c>
      <c r="AT55" s="294">
        <f t="shared" si="42"/>
        <v>0</v>
      </c>
      <c r="AU55" s="294">
        <f t="shared" si="42"/>
        <v>0</v>
      </c>
      <c r="AV55" s="294">
        <f t="shared" si="42"/>
        <v>0</v>
      </c>
      <c r="AW55" s="272" t="e">
        <f>SUM(AV55/AU55)</f>
        <v>#DIV/0!</v>
      </c>
      <c r="AX55" s="294">
        <f t="shared" si="42"/>
        <v>0</v>
      </c>
      <c r="AY55" s="294">
        <f t="shared" si="42"/>
        <v>0</v>
      </c>
      <c r="AZ55" s="258">
        <f t="shared" si="42"/>
        <v>0</v>
      </c>
      <c r="BA55" s="192"/>
    </row>
    <row r="56" spans="1:53" ht="22.55" customHeight="1" x14ac:dyDescent="0.3">
      <c r="A56" s="408"/>
      <c r="B56" s="409"/>
      <c r="C56" s="409"/>
      <c r="D56" s="167" t="s">
        <v>2</v>
      </c>
      <c r="E56" s="198">
        <f>SUM(H56+K56+N56+Q56+T56+W56+Z56+AE56+AI56+AN56+AS56+AX56)</f>
        <v>0</v>
      </c>
      <c r="F56" s="198">
        <f>SUM(I56+L56+O56+R56+U56+X56+AA56+AF56+AJ56+AO56+AT56+AY56)</f>
        <v>0</v>
      </c>
      <c r="G56" s="120"/>
      <c r="H56" s="229"/>
      <c r="I56" s="246"/>
      <c r="J56" s="123"/>
      <c r="K56" s="229"/>
      <c r="L56" s="246"/>
      <c r="M56" s="123"/>
      <c r="N56" s="229"/>
      <c r="O56" s="246"/>
      <c r="P56" s="123"/>
      <c r="Q56" s="229"/>
      <c r="R56" s="246"/>
      <c r="S56" s="123"/>
      <c r="T56" s="229"/>
      <c r="U56" s="308"/>
      <c r="V56" s="123"/>
      <c r="W56" s="229"/>
      <c r="X56" s="246"/>
      <c r="Y56" s="123"/>
      <c r="Z56" s="229"/>
      <c r="AA56" s="206"/>
      <c r="AB56" s="208"/>
      <c r="AC56" s="250"/>
      <c r="AD56" s="124"/>
      <c r="AE56" s="232"/>
      <c r="AF56" s="206"/>
      <c r="AG56" s="250"/>
      <c r="AH56" s="124"/>
      <c r="AI56" s="232"/>
      <c r="AJ56" s="206"/>
      <c r="AK56" s="208"/>
      <c r="AL56" s="320"/>
      <c r="AM56" s="123"/>
      <c r="AN56" s="232"/>
      <c r="AO56" s="206"/>
      <c r="AP56" s="208"/>
      <c r="AQ56" s="320"/>
      <c r="AR56" s="123"/>
      <c r="AS56" s="232"/>
      <c r="AT56" s="209"/>
      <c r="AU56" s="209"/>
      <c r="AV56" s="320"/>
      <c r="AW56" s="123"/>
      <c r="AX56" s="232"/>
      <c r="AY56" s="250"/>
      <c r="AZ56" s="123"/>
      <c r="BA56" s="192"/>
    </row>
    <row r="57" spans="1:53" ht="22.55" customHeight="1" x14ac:dyDescent="0.3">
      <c r="A57" s="408"/>
      <c r="B57" s="409"/>
      <c r="C57" s="409"/>
      <c r="D57" s="195" t="s">
        <v>43</v>
      </c>
      <c r="E57" s="198">
        <f>SUM(H57+K57+N57+Q57+T57+W57+Z57+AE57+AI57+AN57+AS57+AX57)</f>
        <v>66.2</v>
      </c>
      <c r="F57" s="198">
        <f>SUM(I57+L57+O57+R57+U57+X57+AA57+AF57+AJ57+AO57+AT57+AY57+AC57+AG57)</f>
        <v>66.2</v>
      </c>
      <c r="G57" s="120"/>
      <c r="H57" s="229"/>
      <c r="I57" s="246"/>
      <c r="J57" s="123"/>
      <c r="K57" s="229"/>
      <c r="L57" s="246"/>
      <c r="M57" s="123"/>
      <c r="N57" s="229"/>
      <c r="O57" s="246"/>
      <c r="P57" s="123"/>
      <c r="Q57" s="229"/>
      <c r="R57" s="246"/>
      <c r="S57" s="123"/>
      <c r="T57" s="229"/>
      <c r="U57" s="308"/>
      <c r="V57" s="123"/>
      <c r="W57" s="229">
        <v>0</v>
      </c>
      <c r="X57" s="246">
        <v>0</v>
      </c>
      <c r="Y57" s="123"/>
      <c r="Z57" s="229">
        <v>0</v>
      </c>
      <c r="AA57" s="206"/>
      <c r="AB57" s="208"/>
      <c r="AC57" s="250">
        <v>0</v>
      </c>
      <c r="AD57" s="124"/>
      <c r="AE57" s="232">
        <v>66.2</v>
      </c>
      <c r="AF57" s="206"/>
      <c r="AG57" s="250">
        <v>66.2</v>
      </c>
      <c r="AH57" s="124"/>
      <c r="AI57" s="232">
        <v>0</v>
      </c>
      <c r="AJ57" s="206"/>
      <c r="AK57" s="208"/>
      <c r="AL57" s="320"/>
      <c r="AM57" s="123"/>
      <c r="AN57" s="232"/>
      <c r="AO57" s="206"/>
      <c r="AP57" s="208"/>
      <c r="AQ57" s="320"/>
      <c r="AR57" s="123"/>
      <c r="AS57" s="232"/>
      <c r="AT57" s="209"/>
      <c r="AU57" s="209"/>
      <c r="AV57" s="320"/>
      <c r="AW57" s="123"/>
      <c r="AX57" s="232">
        <v>0</v>
      </c>
      <c r="AY57" s="250"/>
      <c r="AZ57" s="123"/>
      <c r="BA57" s="192"/>
    </row>
    <row r="58" spans="1:53" ht="22.55" customHeight="1" x14ac:dyDescent="0.3">
      <c r="A58" s="408" t="s">
        <v>322</v>
      </c>
      <c r="B58" s="409" t="s">
        <v>321</v>
      </c>
      <c r="C58" s="409" t="s">
        <v>323</v>
      </c>
      <c r="D58" s="255" t="s">
        <v>41</v>
      </c>
      <c r="E58" s="294">
        <f>SUM(E59:E60)</f>
        <v>50.000000000000007</v>
      </c>
      <c r="F58" s="294">
        <f>SUM(F59:F60)</f>
        <v>50.000000000000007</v>
      </c>
      <c r="G58" s="256">
        <f t="shared" ref="G58:AZ58" si="43">SUM(G59:G60)</f>
        <v>0</v>
      </c>
      <c r="H58" s="294">
        <f t="shared" si="43"/>
        <v>0</v>
      </c>
      <c r="I58" s="294">
        <f t="shared" si="43"/>
        <v>0</v>
      </c>
      <c r="J58" s="256">
        <f t="shared" si="43"/>
        <v>0</v>
      </c>
      <c r="K58" s="294">
        <f t="shared" si="43"/>
        <v>0</v>
      </c>
      <c r="L58" s="294">
        <f t="shared" si="43"/>
        <v>0</v>
      </c>
      <c r="M58" s="256">
        <f t="shared" si="43"/>
        <v>0</v>
      </c>
      <c r="N58" s="294">
        <f t="shared" si="43"/>
        <v>0</v>
      </c>
      <c r="O58" s="294">
        <f t="shared" si="43"/>
        <v>0</v>
      </c>
      <c r="P58" s="258">
        <f t="shared" si="43"/>
        <v>0</v>
      </c>
      <c r="Q58" s="294">
        <f t="shared" si="43"/>
        <v>0</v>
      </c>
      <c r="R58" s="294">
        <f t="shared" si="43"/>
        <v>0</v>
      </c>
      <c r="S58" s="258">
        <f t="shared" si="43"/>
        <v>0</v>
      </c>
      <c r="T58" s="294">
        <f t="shared" si="43"/>
        <v>0</v>
      </c>
      <c r="U58" s="294">
        <f t="shared" si="43"/>
        <v>0</v>
      </c>
      <c r="V58" s="258">
        <f t="shared" si="43"/>
        <v>0</v>
      </c>
      <c r="W58" s="294">
        <f t="shared" si="43"/>
        <v>15</v>
      </c>
      <c r="X58" s="294">
        <f t="shared" si="43"/>
        <v>15</v>
      </c>
      <c r="Y58" s="272">
        <f>SUM(X58/W58)</f>
        <v>1</v>
      </c>
      <c r="Z58" s="294">
        <f t="shared" si="43"/>
        <v>5.6</v>
      </c>
      <c r="AA58" s="294">
        <f t="shared" si="43"/>
        <v>0</v>
      </c>
      <c r="AB58" s="294">
        <f t="shared" si="43"/>
        <v>0</v>
      </c>
      <c r="AC58" s="294">
        <f t="shared" si="43"/>
        <v>5.6</v>
      </c>
      <c r="AD58" s="258">
        <f t="shared" si="43"/>
        <v>0</v>
      </c>
      <c r="AE58" s="294">
        <f t="shared" si="43"/>
        <v>0</v>
      </c>
      <c r="AF58" s="294">
        <f t="shared" si="43"/>
        <v>0</v>
      </c>
      <c r="AG58" s="294">
        <f t="shared" si="43"/>
        <v>0</v>
      </c>
      <c r="AH58" s="272" t="e">
        <f>SUM(AG58/#REF!)</f>
        <v>#REF!</v>
      </c>
      <c r="AI58" s="294">
        <f t="shared" si="43"/>
        <v>5.6</v>
      </c>
      <c r="AJ58" s="294">
        <f t="shared" si="43"/>
        <v>0</v>
      </c>
      <c r="AK58" s="294">
        <f t="shared" si="43"/>
        <v>0</v>
      </c>
      <c r="AL58" s="294">
        <f t="shared" si="43"/>
        <v>5.6</v>
      </c>
      <c r="AM58" s="272" t="e">
        <f>SUM(AL58/AK58)</f>
        <v>#DIV/0!</v>
      </c>
      <c r="AN58" s="294">
        <f t="shared" si="43"/>
        <v>11.2</v>
      </c>
      <c r="AO58" s="294">
        <f t="shared" si="43"/>
        <v>0</v>
      </c>
      <c r="AP58" s="294">
        <f t="shared" si="43"/>
        <v>0</v>
      </c>
      <c r="AQ58" s="294">
        <f t="shared" si="43"/>
        <v>11.2</v>
      </c>
      <c r="AR58" s="258">
        <f t="shared" si="43"/>
        <v>0</v>
      </c>
      <c r="AS58" s="294">
        <f t="shared" si="43"/>
        <v>7</v>
      </c>
      <c r="AT58" s="294">
        <f t="shared" si="43"/>
        <v>0</v>
      </c>
      <c r="AU58" s="294">
        <f t="shared" si="43"/>
        <v>0</v>
      </c>
      <c r="AV58" s="294">
        <f t="shared" si="43"/>
        <v>7</v>
      </c>
      <c r="AW58" s="272" t="e">
        <f>SUM(AV58/AU58)</f>
        <v>#DIV/0!</v>
      </c>
      <c r="AX58" s="294">
        <f t="shared" si="43"/>
        <v>5.6</v>
      </c>
      <c r="AY58" s="294">
        <f t="shared" si="43"/>
        <v>5.6</v>
      </c>
      <c r="AZ58" s="258">
        <f t="shared" si="43"/>
        <v>0</v>
      </c>
      <c r="BA58" s="192"/>
    </row>
    <row r="59" spans="1:53" ht="22.55" customHeight="1" x14ac:dyDescent="0.3">
      <c r="A59" s="408"/>
      <c r="B59" s="409"/>
      <c r="C59" s="409"/>
      <c r="D59" s="167" t="s">
        <v>2</v>
      </c>
      <c r="E59" s="198">
        <f>SUM(H59+K59+N59+Q59+T59+W59+Z59+AE59+AI59+AN59+AS59+AX59)</f>
        <v>0</v>
      </c>
      <c r="F59" s="198">
        <f>SUM(I59+L59+O59+R59+U59+X59+AA59+AF59+AJ59+AO59+AT59+AY59)</f>
        <v>0</v>
      </c>
      <c r="G59" s="120"/>
      <c r="H59" s="229"/>
      <c r="I59" s="246"/>
      <c r="J59" s="123"/>
      <c r="K59" s="229"/>
      <c r="L59" s="246"/>
      <c r="M59" s="123"/>
      <c r="N59" s="229"/>
      <c r="O59" s="246"/>
      <c r="P59" s="123"/>
      <c r="Q59" s="229"/>
      <c r="R59" s="246"/>
      <c r="S59" s="123"/>
      <c r="T59" s="229"/>
      <c r="U59" s="308"/>
      <c r="V59" s="123"/>
      <c r="W59" s="229"/>
      <c r="X59" s="246"/>
      <c r="Y59" s="123"/>
      <c r="Z59" s="229"/>
      <c r="AA59" s="206"/>
      <c r="AB59" s="208"/>
      <c r="AC59" s="250"/>
      <c r="AD59" s="124"/>
      <c r="AE59" s="232"/>
      <c r="AF59" s="206"/>
      <c r="AG59" s="250"/>
      <c r="AH59" s="124"/>
      <c r="AI59" s="232"/>
      <c r="AJ59" s="206"/>
      <c r="AK59" s="208"/>
      <c r="AL59" s="320"/>
      <c r="AM59" s="123"/>
      <c r="AN59" s="232"/>
      <c r="AO59" s="206"/>
      <c r="AP59" s="208"/>
      <c r="AQ59" s="320"/>
      <c r="AR59" s="123"/>
      <c r="AS59" s="232"/>
      <c r="AT59" s="209"/>
      <c r="AU59" s="209"/>
      <c r="AV59" s="320"/>
      <c r="AW59" s="123"/>
      <c r="AX59" s="232"/>
      <c r="AY59" s="250"/>
      <c r="AZ59" s="123"/>
      <c r="BA59" s="192"/>
    </row>
    <row r="60" spans="1:53" ht="22.55" customHeight="1" x14ac:dyDescent="0.3">
      <c r="A60" s="408"/>
      <c r="B60" s="409"/>
      <c r="C60" s="409"/>
      <c r="D60" s="195" t="s">
        <v>43</v>
      </c>
      <c r="E60" s="198">
        <f>SUM(H60+K60+N60+Q60+T60+W60+Z60+AE60+AI60+AN60+AS60+AX60)</f>
        <v>50.000000000000007</v>
      </c>
      <c r="F60" s="198">
        <f>SUM(I60+L60+O60+R60+U60+X60+AA60+AF60+AJ60+AO60+AT60+AY60+AC60+AQ60+AL60+AV60)</f>
        <v>50.000000000000007</v>
      </c>
      <c r="G60" s="120"/>
      <c r="H60" s="229"/>
      <c r="I60" s="246"/>
      <c r="J60" s="123"/>
      <c r="K60" s="229"/>
      <c r="L60" s="246"/>
      <c r="M60" s="123"/>
      <c r="N60" s="229"/>
      <c r="O60" s="246"/>
      <c r="P60" s="123"/>
      <c r="Q60" s="229"/>
      <c r="R60" s="246"/>
      <c r="S60" s="123"/>
      <c r="T60" s="229"/>
      <c r="U60" s="308"/>
      <c r="V60" s="123"/>
      <c r="W60" s="229">
        <v>15</v>
      </c>
      <c r="X60" s="246">
        <v>15</v>
      </c>
      <c r="Y60" s="123"/>
      <c r="Z60" s="229">
        <v>5.6</v>
      </c>
      <c r="AA60" s="206"/>
      <c r="AB60" s="208"/>
      <c r="AC60" s="250">
        <v>5.6</v>
      </c>
      <c r="AD60" s="124"/>
      <c r="AE60" s="232">
        <v>0</v>
      </c>
      <c r="AF60" s="206"/>
      <c r="AG60" s="250"/>
      <c r="AH60" s="124"/>
      <c r="AI60" s="232">
        <v>5.6</v>
      </c>
      <c r="AJ60" s="206"/>
      <c r="AK60" s="208"/>
      <c r="AL60" s="320">
        <v>5.6</v>
      </c>
      <c r="AM60" s="123"/>
      <c r="AN60" s="232">
        <v>11.2</v>
      </c>
      <c r="AO60" s="206"/>
      <c r="AP60" s="208"/>
      <c r="AQ60" s="320">
        <v>11.2</v>
      </c>
      <c r="AR60" s="123"/>
      <c r="AS60" s="232">
        <v>7</v>
      </c>
      <c r="AT60" s="209"/>
      <c r="AU60" s="209"/>
      <c r="AV60" s="320">
        <v>7</v>
      </c>
      <c r="AW60" s="123"/>
      <c r="AX60" s="232">
        <v>5.6</v>
      </c>
      <c r="AY60" s="250">
        <v>5.6</v>
      </c>
      <c r="AZ60" s="123"/>
      <c r="BA60" s="192"/>
    </row>
    <row r="61" spans="1:53" ht="21" customHeight="1" x14ac:dyDescent="0.3">
      <c r="A61" s="408"/>
      <c r="B61" s="483" t="s">
        <v>272</v>
      </c>
      <c r="C61" s="409"/>
      <c r="D61" s="255" t="s">
        <v>41</v>
      </c>
      <c r="E61" s="288">
        <f>SUM(E37)</f>
        <v>214.99999999999997</v>
      </c>
      <c r="F61" s="288">
        <f>SUM(F37)</f>
        <v>214.99999999999997</v>
      </c>
      <c r="G61" s="272">
        <f>SUM(F61/E61)</f>
        <v>1</v>
      </c>
      <c r="H61" s="288">
        <f t="shared" ref="H61:AY61" si="44">SUM(H37)</f>
        <v>0</v>
      </c>
      <c r="I61" s="288">
        <f t="shared" si="44"/>
        <v>0</v>
      </c>
      <c r="J61" s="271">
        <f t="shared" si="44"/>
        <v>0</v>
      </c>
      <c r="K61" s="288">
        <f t="shared" si="44"/>
        <v>0</v>
      </c>
      <c r="L61" s="288">
        <f t="shared" si="44"/>
        <v>0</v>
      </c>
      <c r="M61" s="271">
        <f t="shared" si="44"/>
        <v>0</v>
      </c>
      <c r="N61" s="288">
        <f t="shared" si="44"/>
        <v>0</v>
      </c>
      <c r="O61" s="288">
        <f t="shared" si="44"/>
        <v>0</v>
      </c>
      <c r="P61" s="272">
        <f t="shared" si="44"/>
        <v>0</v>
      </c>
      <c r="Q61" s="288">
        <f t="shared" si="44"/>
        <v>0</v>
      </c>
      <c r="R61" s="288">
        <f t="shared" si="44"/>
        <v>0</v>
      </c>
      <c r="S61" s="272">
        <f t="shared" si="44"/>
        <v>0</v>
      </c>
      <c r="T61" s="288">
        <f t="shared" si="44"/>
        <v>5</v>
      </c>
      <c r="U61" s="288">
        <f t="shared" si="44"/>
        <v>5</v>
      </c>
      <c r="V61" s="272">
        <f>SUM(U61/T61)</f>
        <v>1</v>
      </c>
      <c r="W61" s="288">
        <f t="shared" si="44"/>
        <v>15</v>
      </c>
      <c r="X61" s="288">
        <f t="shared" si="44"/>
        <v>15</v>
      </c>
      <c r="Y61" s="272">
        <f>SUM(X61/W61)</f>
        <v>1</v>
      </c>
      <c r="Z61" s="288">
        <f t="shared" si="44"/>
        <v>39.4</v>
      </c>
      <c r="AA61" s="288">
        <f t="shared" si="44"/>
        <v>0</v>
      </c>
      <c r="AB61" s="288">
        <f t="shared" si="44"/>
        <v>0</v>
      </c>
      <c r="AC61" s="288">
        <f t="shared" si="44"/>
        <v>39.4</v>
      </c>
      <c r="AD61" s="272" t="e">
        <f>SUM(AC61/AB61)</f>
        <v>#DIV/0!</v>
      </c>
      <c r="AE61" s="288">
        <f t="shared" si="44"/>
        <v>66.2</v>
      </c>
      <c r="AF61" s="288">
        <f t="shared" si="44"/>
        <v>0</v>
      </c>
      <c r="AG61" s="288">
        <f t="shared" si="44"/>
        <v>66.2</v>
      </c>
      <c r="AH61" s="272" t="e">
        <f>SUM(AG61/#REF!)</f>
        <v>#REF!</v>
      </c>
      <c r="AI61" s="288">
        <f t="shared" si="44"/>
        <v>25.6</v>
      </c>
      <c r="AJ61" s="288">
        <f t="shared" si="44"/>
        <v>0</v>
      </c>
      <c r="AK61" s="288">
        <f t="shared" si="44"/>
        <v>0</v>
      </c>
      <c r="AL61" s="288">
        <f t="shared" si="44"/>
        <v>25.6</v>
      </c>
      <c r="AM61" s="272" t="e">
        <f>SUM(AL61/AK61)</f>
        <v>#DIV/0!</v>
      </c>
      <c r="AN61" s="288">
        <f t="shared" si="44"/>
        <v>11.2</v>
      </c>
      <c r="AO61" s="288">
        <f t="shared" si="44"/>
        <v>0</v>
      </c>
      <c r="AP61" s="288">
        <f t="shared" si="44"/>
        <v>0</v>
      </c>
      <c r="AQ61" s="288">
        <f t="shared" si="44"/>
        <v>11.2</v>
      </c>
      <c r="AR61" s="272" t="e">
        <f>SUM(AQ61/AP61)</f>
        <v>#DIV/0!</v>
      </c>
      <c r="AS61" s="288">
        <f t="shared" si="44"/>
        <v>47</v>
      </c>
      <c r="AT61" s="288">
        <f t="shared" si="44"/>
        <v>0</v>
      </c>
      <c r="AU61" s="288">
        <f t="shared" si="44"/>
        <v>0</v>
      </c>
      <c r="AV61" s="288">
        <f t="shared" si="44"/>
        <v>47</v>
      </c>
      <c r="AW61" s="272" t="e">
        <f>SUM(AV61/AU61)</f>
        <v>#DIV/0!</v>
      </c>
      <c r="AX61" s="288">
        <f t="shared" si="44"/>
        <v>5.6</v>
      </c>
      <c r="AY61" s="288">
        <f t="shared" si="44"/>
        <v>5.6</v>
      </c>
      <c r="AZ61" s="272">
        <f>SUM(AY61/AX61)</f>
        <v>1</v>
      </c>
      <c r="BA61" s="406"/>
    </row>
    <row r="62" spans="1:53" ht="33.049999999999997" customHeight="1" x14ac:dyDescent="0.3">
      <c r="A62" s="408"/>
      <c r="B62" s="483"/>
      <c r="C62" s="409"/>
      <c r="D62" s="280" t="s">
        <v>2</v>
      </c>
      <c r="E62" s="344">
        <f t="shared" ref="E62:F63" si="45">SUM(E38)</f>
        <v>0</v>
      </c>
      <c r="F62" s="344">
        <f t="shared" si="45"/>
        <v>0</v>
      </c>
      <c r="G62" s="345"/>
      <c r="H62" s="229">
        <f>SUM(H38)</f>
        <v>0</v>
      </c>
      <c r="I62" s="246">
        <f>SUM(I38)</f>
        <v>0</v>
      </c>
      <c r="J62" s="123"/>
      <c r="K62" s="229"/>
      <c r="L62" s="246"/>
      <c r="M62" s="123"/>
      <c r="N62" s="229"/>
      <c r="O62" s="246"/>
      <c r="P62" s="123"/>
      <c r="Q62" s="229"/>
      <c r="R62" s="246"/>
      <c r="S62" s="123"/>
      <c r="T62" s="229"/>
      <c r="U62" s="308"/>
      <c r="V62" s="123"/>
      <c r="W62" s="228">
        <f t="shared" ref="W62:X62" si="46">SUM(W38)</f>
        <v>0</v>
      </c>
      <c r="X62" s="244">
        <f t="shared" si="46"/>
        <v>0</v>
      </c>
      <c r="Y62" s="123"/>
      <c r="Z62" s="228">
        <f t="shared" ref="Z62" si="47">SUM(Z38)</f>
        <v>0</v>
      </c>
      <c r="AA62" s="206"/>
      <c r="AB62" s="208"/>
      <c r="AC62" s="244">
        <f t="shared" ref="AC62" si="48">SUM(AC38)</f>
        <v>0</v>
      </c>
      <c r="AD62" s="124"/>
      <c r="AE62" s="229"/>
      <c r="AF62" s="206"/>
      <c r="AG62" s="250"/>
      <c r="AH62" s="124"/>
      <c r="AI62" s="229"/>
      <c r="AJ62" s="206"/>
      <c r="AK62" s="208"/>
      <c r="AL62" s="320"/>
      <c r="AM62" s="123"/>
      <c r="AN62" s="229"/>
      <c r="AO62" s="206"/>
      <c r="AP62" s="208"/>
      <c r="AQ62" s="320"/>
      <c r="AR62" s="123"/>
      <c r="AS62" s="229"/>
      <c r="AT62" s="209"/>
      <c r="AU62" s="209"/>
      <c r="AV62" s="320"/>
      <c r="AW62" s="123"/>
      <c r="AX62" s="229"/>
      <c r="AY62" s="320"/>
      <c r="AZ62" s="123"/>
      <c r="BA62" s="407"/>
    </row>
    <row r="63" spans="1:53" s="281" customFormat="1" ht="21" customHeight="1" x14ac:dyDescent="0.3">
      <c r="A63" s="408"/>
      <c r="B63" s="483"/>
      <c r="C63" s="409"/>
      <c r="D63" s="195" t="s">
        <v>43</v>
      </c>
      <c r="E63" s="344">
        <f t="shared" si="45"/>
        <v>214.99999999999997</v>
      </c>
      <c r="F63" s="344">
        <f t="shared" si="45"/>
        <v>214.99999999999997</v>
      </c>
      <c r="G63" s="345">
        <f t="shared" ref="G63" si="49">SUM(F63/E63)</f>
        <v>1</v>
      </c>
      <c r="H63" s="229">
        <f>SUM(H39)</f>
        <v>0</v>
      </c>
      <c r="I63" s="246">
        <f>SUM(I39)</f>
        <v>0</v>
      </c>
      <c r="J63" s="128"/>
      <c r="K63" s="289"/>
      <c r="L63" s="290"/>
      <c r="M63" s="128"/>
      <c r="N63" s="289"/>
      <c r="O63" s="290"/>
      <c r="P63" s="128"/>
      <c r="Q63" s="289"/>
      <c r="R63" s="290"/>
      <c r="S63" s="128"/>
      <c r="T63" s="289"/>
      <c r="U63" s="290"/>
      <c r="V63" s="128"/>
      <c r="W63" s="228">
        <f t="shared" ref="W63:X63" si="50">SUM(W39)</f>
        <v>15</v>
      </c>
      <c r="X63" s="244">
        <f t="shared" si="50"/>
        <v>15</v>
      </c>
      <c r="Y63" s="128"/>
      <c r="Z63" s="228">
        <f t="shared" ref="Z63" si="51">SUM(Z39)</f>
        <v>39.4</v>
      </c>
      <c r="AA63" s="197"/>
      <c r="AB63" s="197"/>
      <c r="AC63" s="244">
        <f t="shared" ref="AC63" si="52">SUM(AC39)</f>
        <v>39.4</v>
      </c>
      <c r="AD63" s="128"/>
      <c r="AE63" s="289"/>
      <c r="AF63" s="197"/>
      <c r="AG63" s="290"/>
      <c r="AH63" s="128"/>
      <c r="AI63" s="289"/>
      <c r="AJ63" s="197"/>
      <c r="AK63" s="197"/>
      <c r="AL63" s="290"/>
      <c r="AM63" s="128"/>
      <c r="AN63" s="289"/>
      <c r="AO63" s="197"/>
      <c r="AP63" s="197"/>
      <c r="AQ63" s="290"/>
      <c r="AR63" s="128"/>
      <c r="AS63" s="289"/>
      <c r="AT63" s="197"/>
      <c r="AU63" s="197"/>
      <c r="AV63" s="290"/>
      <c r="AW63" s="128"/>
      <c r="AX63" s="289"/>
      <c r="AY63" s="290"/>
      <c r="AZ63" s="128"/>
      <c r="BA63" s="407"/>
    </row>
    <row r="64" spans="1:53" ht="22.55" customHeight="1" x14ac:dyDescent="0.3">
      <c r="A64" s="397" t="s">
        <v>262</v>
      </c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8"/>
      <c r="AO64" s="398"/>
      <c r="AP64" s="398"/>
      <c r="AQ64" s="398"/>
      <c r="AR64" s="398"/>
      <c r="AS64" s="398"/>
      <c r="AT64" s="398"/>
      <c r="AU64" s="398"/>
      <c r="AV64" s="398"/>
      <c r="AW64" s="398"/>
      <c r="AX64" s="398"/>
      <c r="AY64" s="398"/>
      <c r="AZ64" s="398"/>
      <c r="BA64" s="399"/>
    </row>
    <row r="65" spans="1:53" ht="18.8" customHeight="1" x14ac:dyDescent="0.3">
      <c r="A65" s="400" t="s">
        <v>324</v>
      </c>
      <c r="B65" s="401"/>
      <c r="C65" s="402"/>
      <c r="D65" s="255" t="s">
        <v>41</v>
      </c>
      <c r="E65" s="288">
        <f t="shared" ref="E65:E73" si="53">SUM(H65+K65+N65+Q65+T65+W65+Z65+AE65+AI65+AN65+AS65+AX65)</f>
        <v>93.8</v>
      </c>
      <c r="F65" s="288">
        <f>SUM(F67)</f>
        <v>93.8</v>
      </c>
      <c r="G65" s="272">
        <f>SUM(F65/E65)</f>
        <v>1</v>
      </c>
      <c r="H65" s="288">
        <f t="shared" ref="H65:AY65" si="54">SUM(H41)</f>
        <v>0</v>
      </c>
      <c r="I65" s="288">
        <f t="shared" si="54"/>
        <v>0</v>
      </c>
      <c r="J65" s="272" t="e">
        <f>SUM(I65/H65)</f>
        <v>#DIV/0!</v>
      </c>
      <c r="K65" s="288">
        <f t="shared" si="54"/>
        <v>0</v>
      </c>
      <c r="L65" s="288">
        <f t="shared" si="54"/>
        <v>0</v>
      </c>
      <c r="M65" s="272" t="e">
        <f>SUM(L65/K65)</f>
        <v>#DIV/0!</v>
      </c>
      <c r="N65" s="288">
        <f t="shared" si="54"/>
        <v>0</v>
      </c>
      <c r="O65" s="288">
        <f t="shared" si="54"/>
        <v>0</v>
      </c>
      <c r="P65" s="272" t="e">
        <f>SUM(O65/N65)</f>
        <v>#DIV/0!</v>
      </c>
      <c r="Q65" s="288">
        <f t="shared" si="54"/>
        <v>0</v>
      </c>
      <c r="R65" s="288">
        <f t="shared" si="54"/>
        <v>0</v>
      </c>
      <c r="S65" s="272" t="e">
        <f>SUM(R65/Q65)</f>
        <v>#DIV/0!</v>
      </c>
      <c r="T65" s="288">
        <f t="shared" si="54"/>
        <v>0</v>
      </c>
      <c r="U65" s="288">
        <f t="shared" si="54"/>
        <v>0</v>
      </c>
      <c r="V65" s="272" t="e">
        <f>SUM(U65/T65)</f>
        <v>#DIV/0!</v>
      </c>
      <c r="W65" s="288">
        <f>SUM(W66:W67)</f>
        <v>0</v>
      </c>
      <c r="X65" s="288">
        <f t="shared" si="54"/>
        <v>0</v>
      </c>
      <c r="Y65" s="272" t="e">
        <f>SUM(X65/W65)</f>
        <v>#DIV/0!</v>
      </c>
      <c r="Z65" s="288">
        <f>SUM(Z66:Z67)</f>
        <v>33.799999999999997</v>
      </c>
      <c r="AA65" s="288">
        <f t="shared" ref="AA65:AC65" si="55">SUM(AA66:AA67)</f>
        <v>0</v>
      </c>
      <c r="AB65" s="288">
        <f t="shared" si="55"/>
        <v>0</v>
      </c>
      <c r="AC65" s="288">
        <f t="shared" si="55"/>
        <v>33.799999999999997</v>
      </c>
      <c r="AD65" s="272" t="e">
        <f>SUM(AC65/AB65)</f>
        <v>#DIV/0!</v>
      </c>
      <c r="AE65" s="288">
        <f>SUM(AE66:AE67)</f>
        <v>0</v>
      </c>
      <c r="AF65" s="288">
        <f t="shared" si="54"/>
        <v>0</v>
      </c>
      <c r="AG65" s="288">
        <f t="shared" si="54"/>
        <v>0</v>
      </c>
      <c r="AH65" s="272" t="e">
        <f>SUM(AG65/#REF!)</f>
        <v>#REF!</v>
      </c>
      <c r="AI65" s="288">
        <f>SUM(AI66:AI67)</f>
        <v>20</v>
      </c>
      <c r="AJ65" s="288">
        <f t="shared" ref="AJ65:AL65" si="56">SUM(AJ66:AJ67)</f>
        <v>0</v>
      </c>
      <c r="AK65" s="288">
        <f t="shared" si="56"/>
        <v>0</v>
      </c>
      <c r="AL65" s="288">
        <f t="shared" si="56"/>
        <v>20</v>
      </c>
      <c r="AM65" s="272" t="e">
        <f>SUM(AL65/AK65)</f>
        <v>#DIV/0!</v>
      </c>
      <c r="AN65" s="288">
        <f>SUM(AN66:AN67)</f>
        <v>0</v>
      </c>
      <c r="AO65" s="288">
        <f t="shared" si="54"/>
        <v>0</v>
      </c>
      <c r="AP65" s="288">
        <f t="shared" si="54"/>
        <v>0</v>
      </c>
      <c r="AQ65" s="288">
        <f t="shared" si="54"/>
        <v>0</v>
      </c>
      <c r="AR65" s="272" t="e">
        <f>SUM(AQ65/AP65)</f>
        <v>#DIV/0!</v>
      </c>
      <c r="AS65" s="288">
        <f t="shared" ref="AS65" si="57">SUM(AS66:AS67)</f>
        <v>40</v>
      </c>
      <c r="AT65" s="288">
        <f t="shared" ref="AT65" si="58">SUM(AT66:AT67)</f>
        <v>0</v>
      </c>
      <c r="AU65" s="288">
        <f t="shared" ref="AU65" si="59">SUM(AU66:AU67)</f>
        <v>0</v>
      </c>
      <c r="AV65" s="288">
        <f t="shared" ref="AV65" si="60">SUM(AV66:AV67)</f>
        <v>40</v>
      </c>
      <c r="AW65" s="272" t="e">
        <f>SUM(AV65/AU65)</f>
        <v>#DIV/0!</v>
      </c>
      <c r="AX65" s="288">
        <f>SUM(AX66:AX67)</f>
        <v>0</v>
      </c>
      <c r="AY65" s="288">
        <f t="shared" si="54"/>
        <v>0</v>
      </c>
      <c r="AZ65" s="272" t="e">
        <f>SUM(AY65/AX65)</f>
        <v>#DIV/0!</v>
      </c>
      <c r="BA65" s="406"/>
    </row>
    <row r="66" spans="1:53" ht="31.95" customHeight="1" x14ac:dyDescent="0.3">
      <c r="A66" s="403"/>
      <c r="B66" s="404"/>
      <c r="C66" s="405"/>
      <c r="D66" s="167" t="s">
        <v>2</v>
      </c>
      <c r="E66" s="198">
        <f t="shared" si="53"/>
        <v>0</v>
      </c>
      <c r="F66" s="198">
        <f>SUM(I66+L66+O66+R66+U66+X66+AA66+AF66+AJ66+AO66+AT66+AY66)</f>
        <v>0</v>
      </c>
      <c r="G66" s="121"/>
      <c r="H66" s="228">
        <f>SUM(H41+H47+H50+H53)</f>
        <v>0</v>
      </c>
      <c r="I66" s="244">
        <f>SUM(I47+I50+I53+I41)</f>
        <v>0</v>
      </c>
      <c r="J66" s="121"/>
      <c r="K66" s="228">
        <f>SUM(K41+K47+K50+K53)</f>
        <v>0</v>
      </c>
      <c r="L66" s="244">
        <f>SUM(L47+L50+L53+L41)</f>
        <v>0</v>
      </c>
      <c r="M66" s="121"/>
      <c r="N66" s="228">
        <f>SUM(N41+N47+N50+N53)</f>
        <v>0</v>
      </c>
      <c r="O66" s="244">
        <f>SUM(O47+O50+O53+O41)</f>
        <v>0</v>
      </c>
      <c r="P66" s="121"/>
      <c r="Q66" s="228">
        <f>SUM(Q41+Q47+Q50+Q53)</f>
        <v>0</v>
      </c>
      <c r="R66" s="244">
        <f>SUM(R47+R50+R53+R41)</f>
        <v>0</v>
      </c>
      <c r="S66" s="121"/>
      <c r="T66" s="228">
        <f>SUM(T41+T47+T50+T53)</f>
        <v>0</v>
      </c>
      <c r="U66" s="244">
        <f>SUM(U47+U50+U53+U41)</f>
        <v>0</v>
      </c>
      <c r="V66" s="121"/>
      <c r="W66" s="228">
        <f>SUM(W41+W47+W50+W53)</f>
        <v>0</v>
      </c>
      <c r="X66" s="244">
        <f>SUM(X47+X50+X53+X41)</f>
        <v>0</v>
      </c>
      <c r="Y66" s="121"/>
      <c r="Z66" s="228">
        <f>SUM(Z41+Z47+Z50+Z53)</f>
        <v>0</v>
      </c>
      <c r="AA66" s="200"/>
      <c r="AB66" s="202"/>
      <c r="AC66" s="244">
        <f>SUM(AC47+AC50+AC53+AC41)</f>
        <v>0</v>
      </c>
      <c r="AD66" s="131"/>
      <c r="AE66" s="228">
        <f>SUM(AE41+AE47+AE50+AE53)</f>
        <v>0</v>
      </c>
      <c r="AF66" s="200"/>
      <c r="AG66" s="244">
        <f>SUM(AG47+AG50+AG53+AG41)</f>
        <v>0</v>
      </c>
      <c r="AH66" s="131"/>
      <c r="AI66" s="228">
        <f>SUM(AI41+AI47+AI50+AI53)</f>
        <v>0</v>
      </c>
      <c r="AJ66" s="200"/>
      <c r="AK66" s="202"/>
      <c r="AL66" s="244">
        <f>SUM(AL47+AL50+AL53+AL41)</f>
        <v>0</v>
      </c>
      <c r="AM66" s="131"/>
      <c r="AN66" s="228">
        <f>SUM(AN41+AN47+AN50+AN53)</f>
        <v>0</v>
      </c>
      <c r="AO66" s="200"/>
      <c r="AP66" s="201"/>
      <c r="AQ66" s="244">
        <f>SUM(AQ47+AQ50+AQ53+AQ41)</f>
        <v>0</v>
      </c>
      <c r="AR66" s="121"/>
      <c r="AS66" s="228">
        <f>SUM(AS41+AS47+AS50+AS53)</f>
        <v>0</v>
      </c>
      <c r="AT66" s="200"/>
      <c r="AU66" s="199"/>
      <c r="AV66" s="244">
        <f>SUM(AV47+AV50+AV53+AV41)</f>
        <v>0</v>
      </c>
      <c r="AW66" s="121"/>
      <c r="AX66" s="228">
        <f>SUM(AX41+AX47+AX50+AX53)</f>
        <v>0</v>
      </c>
      <c r="AY66" s="244">
        <f>SUM(AY47+AY50+AY53+AY41)</f>
        <v>0</v>
      </c>
      <c r="AZ66" s="122"/>
      <c r="BA66" s="407"/>
    </row>
    <row r="67" spans="1:53" ht="20.2" customHeight="1" x14ac:dyDescent="0.3">
      <c r="A67" s="403"/>
      <c r="B67" s="404"/>
      <c r="C67" s="405"/>
      <c r="D67" s="168" t="s">
        <v>43</v>
      </c>
      <c r="E67" s="198">
        <f t="shared" si="53"/>
        <v>93.8</v>
      </c>
      <c r="F67" s="198">
        <f>SUM(I67+L67+O67+R67+U67+X67+AA67+AF67+AJ67+AO67+AT67+AY67+AC67+AL67+AV67)</f>
        <v>93.8</v>
      </c>
      <c r="G67" s="121">
        <f t="shared" ref="G67" si="61">SUM(F67/E67)</f>
        <v>1</v>
      </c>
      <c r="H67" s="228">
        <f>SUM(H42+H48+H51+H54)</f>
        <v>0</v>
      </c>
      <c r="I67" s="244">
        <f>SUM(I48+I51+I54+I42)</f>
        <v>0</v>
      </c>
      <c r="J67" s="121"/>
      <c r="K67" s="228">
        <f>SUM(K42+K48+K51+K54)</f>
        <v>0</v>
      </c>
      <c r="L67" s="244">
        <f>SUM(L48+L51+L54+L42)</f>
        <v>0</v>
      </c>
      <c r="M67" s="121"/>
      <c r="N67" s="228">
        <f>SUM(N42+N48+N51+N54)</f>
        <v>0</v>
      </c>
      <c r="O67" s="244">
        <f>SUM(O48+O51+O54+O42)</f>
        <v>0</v>
      </c>
      <c r="P67" s="121"/>
      <c r="Q67" s="228">
        <f>SUM(Q42+Q48+Q51+Q54)</f>
        <v>0</v>
      </c>
      <c r="R67" s="244">
        <f>SUM(R48+R51+R54+R42)</f>
        <v>0</v>
      </c>
      <c r="S67" s="121"/>
      <c r="T67" s="228">
        <f>SUM(T42+T48+T51+T54)</f>
        <v>0</v>
      </c>
      <c r="U67" s="244">
        <f>SUM(U48+U51+U54+U42)</f>
        <v>0</v>
      </c>
      <c r="V67" s="121"/>
      <c r="W67" s="228">
        <f>SUM(W42+W48+W51+W54)</f>
        <v>0</v>
      </c>
      <c r="X67" s="244">
        <f>SUM(X48+X51+X54+X42)</f>
        <v>0</v>
      </c>
      <c r="Y67" s="121"/>
      <c r="Z67" s="228">
        <f>SUM(Z42+Z48+Z51+Z54)</f>
        <v>33.799999999999997</v>
      </c>
      <c r="AA67" s="200"/>
      <c r="AB67" s="202"/>
      <c r="AC67" s="244">
        <f>SUM(AC48+AC51+AC54+AC42)</f>
        <v>33.799999999999997</v>
      </c>
      <c r="AD67" s="131"/>
      <c r="AE67" s="228">
        <f>SUM(AE42+AE48+AE51+AE54)</f>
        <v>0</v>
      </c>
      <c r="AF67" s="200"/>
      <c r="AG67" s="244">
        <f>SUM(AG48+AG51+AG54+AG42)</f>
        <v>0</v>
      </c>
      <c r="AH67" s="131"/>
      <c r="AI67" s="228">
        <f>SUM(AI42+AI48+AI51+AI54)</f>
        <v>20</v>
      </c>
      <c r="AJ67" s="200"/>
      <c r="AK67" s="202"/>
      <c r="AL67" s="244">
        <f>SUM(AL48+AL51+AL54+AL42)</f>
        <v>20</v>
      </c>
      <c r="AM67" s="121"/>
      <c r="AN67" s="228">
        <f>SUM(AN42+AN48+AN51+AN54)</f>
        <v>0</v>
      </c>
      <c r="AO67" s="200"/>
      <c r="AP67" s="202"/>
      <c r="AQ67" s="244">
        <f>SUM(AQ48+AQ51+AQ54+AQ42)</f>
        <v>0</v>
      </c>
      <c r="AR67" s="121"/>
      <c r="AS67" s="228">
        <f>SUM(AS42+AS48+AS51+AS54)</f>
        <v>40</v>
      </c>
      <c r="AT67" s="199"/>
      <c r="AU67" s="199"/>
      <c r="AV67" s="244">
        <f>SUM(AV48+AV51+AV54+AV42)</f>
        <v>40</v>
      </c>
      <c r="AW67" s="121"/>
      <c r="AX67" s="228">
        <f>SUM(AX42+AX48+AX51+AX54)</f>
        <v>0</v>
      </c>
      <c r="AY67" s="244">
        <f>SUM(AY48+AY51+AY54+AY42)</f>
        <v>0</v>
      </c>
      <c r="AZ67" s="121"/>
      <c r="BA67" s="407"/>
    </row>
    <row r="68" spans="1:53" ht="15.05" customHeight="1" x14ac:dyDescent="0.3">
      <c r="A68" s="400" t="s">
        <v>325</v>
      </c>
      <c r="B68" s="401"/>
      <c r="C68" s="402"/>
      <c r="D68" s="282" t="s">
        <v>41</v>
      </c>
      <c r="E68" s="288">
        <f t="shared" si="53"/>
        <v>5</v>
      </c>
      <c r="F68" s="288">
        <f>SUM(I68+L68+O68+R68+U68+X68+AA68+AF68+AJ68+AO68+AT68+AY68)</f>
        <v>5</v>
      </c>
      <c r="G68" s="272">
        <f>SUM(F68/E68)</f>
        <v>1</v>
      </c>
      <c r="H68" s="288">
        <f t="shared" ref="H68:AY68" si="62">SUM(H44)</f>
        <v>0</v>
      </c>
      <c r="I68" s="288">
        <f t="shared" si="62"/>
        <v>0</v>
      </c>
      <c r="J68" s="272" t="e">
        <f>SUM(I68/H68)</f>
        <v>#DIV/0!</v>
      </c>
      <c r="K68" s="288">
        <f t="shared" si="62"/>
        <v>0</v>
      </c>
      <c r="L68" s="288">
        <f t="shared" si="62"/>
        <v>0</v>
      </c>
      <c r="M68" s="272" t="e">
        <f>SUM(L68/K68)</f>
        <v>#DIV/0!</v>
      </c>
      <c r="N68" s="288">
        <f t="shared" si="62"/>
        <v>0</v>
      </c>
      <c r="O68" s="288">
        <f t="shared" si="62"/>
        <v>0</v>
      </c>
      <c r="P68" s="272" t="e">
        <f>SUM(O68/N68)</f>
        <v>#DIV/0!</v>
      </c>
      <c r="Q68" s="288">
        <f t="shared" si="62"/>
        <v>0</v>
      </c>
      <c r="R68" s="288">
        <f t="shared" si="62"/>
        <v>0</v>
      </c>
      <c r="S68" s="272" t="e">
        <f>SUM(R68/Q68)</f>
        <v>#DIV/0!</v>
      </c>
      <c r="T68" s="288">
        <f>SUM(T39)</f>
        <v>5</v>
      </c>
      <c r="U68" s="288">
        <f>SUM(U37)</f>
        <v>5</v>
      </c>
      <c r="V68" s="272">
        <f>SUM(U68/T68)</f>
        <v>1</v>
      </c>
      <c r="W68" s="288">
        <f t="shared" si="62"/>
        <v>0</v>
      </c>
      <c r="X68" s="288">
        <f t="shared" si="62"/>
        <v>0</v>
      </c>
      <c r="Y68" s="272" t="e">
        <f>SUM(X68/W68)</f>
        <v>#DIV/0!</v>
      </c>
      <c r="Z68" s="288">
        <f t="shared" si="62"/>
        <v>0</v>
      </c>
      <c r="AA68" s="288">
        <f t="shared" si="62"/>
        <v>0</v>
      </c>
      <c r="AB68" s="288">
        <f t="shared" si="62"/>
        <v>0</v>
      </c>
      <c r="AC68" s="288">
        <f t="shared" si="62"/>
        <v>0</v>
      </c>
      <c r="AD68" s="272" t="e">
        <f>SUM(AC68/AB68)</f>
        <v>#DIV/0!</v>
      </c>
      <c r="AE68" s="288">
        <f t="shared" si="62"/>
        <v>0</v>
      </c>
      <c r="AF68" s="288">
        <f t="shared" si="62"/>
        <v>0</v>
      </c>
      <c r="AG68" s="288">
        <f t="shared" si="62"/>
        <v>0</v>
      </c>
      <c r="AH68" s="272" t="e">
        <f>SUM(AG68/#REF!)</f>
        <v>#REF!</v>
      </c>
      <c r="AI68" s="288">
        <f t="shared" si="62"/>
        <v>0</v>
      </c>
      <c r="AJ68" s="288">
        <f t="shared" si="62"/>
        <v>0</v>
      </c>
      <c r="AK68" s="288">
        <f t="shared" si="62"/>
        <v>0</v>
      </c>
      <c r="AL68" s="288">
        <f t="shared" si="62"/>
        <v>0</v>
      </c>
      <c r="AM68" s="272" t="e">
        <f>SUM(AL68/AK68)</f>
        <v>#DIV/0!</v>
      </c>
      <c r="AN68" s="288">
        <f t="shared" si="62"/>
        <v>0</v>
      </c>
      <c r="AO68" s="288">
        <f t="shared" si="62"/>
        <v>0</v>
      </c>
      <c r="AP68" s="288">
        <f t="shared" si="62"/>
        <v>0</v>
      </c>
      <c r="AQ68" s="288">
        <f t="shared" si="62"/>
        <v>0</v>
      </c>
      <c r="AR68" s="272" t="e">
        <f>SUM(AQ68/AP68)</f>
        <v>#DIV/0!</v>
      </c>
      <c r="AS68" s="288">
        <f>SUM(AS69:AS70)</f>
        <v>0</v>
      </c>
      <c r="AT68" s="288">
        <f t="shared" si="62"/>
        <v>0</v>
      </c>
      <c r="AU68" s="288">
        <f t="shared" si="62"/>
        <v>0</v>
      </c>
      <c r="AV68" s="288">
        <f t="shared" si="62"/>
        <v>0</v>
      </c>
      <c r="AW68" s="272" t="e">
        <f>SUM(AV68/AU68)</f>
        <v>#DIV/0!</v>
      </c>
      <c r="AX68" s="288">
        <f t="shared" si="62"/>
        <v>0</v>
      </c>
      <c r="AY68" s="288">
        <f t="shared" si="62"/>
        <v>0</v>
      </c>
      <c r="AZ68" s="272" t="e">
        <f>SUM(AY68/AX68)</f>
        <v>#DIV/0!</v>
      </c>
      <c r="BA68" s="406"/>
    </row>
    <row r="69" spans="1:53" ht="32.4" customHeight="1" x14ac:dyDescent="0.3">
      <c r="A69" s="403"/>
      <c r="B69" s="404"/>
      <c r="C69" s="405"/>
      <c r="D69" s="167" t="s">
        <v>2</v>
      </c>
      <c r="E69" s="198">
        <f t="shared" si="53"/>
        <v>0</v>
      </c>
      <c r="F69" s="198">
        <f>SUM(I69+L69+O69+R69+U69+X69+AA69+AF69+AJ69+AO69+AT69+AY69)</f>
        <v>0</v>
      </c>
      <c r="G69" s="121"/>
      <c r="H69" s="289">
        <f>SUM(H44)</f>
        <v>0</v>
      </c>
      <c r="I69" s="290">
        <f>SUM(I44)</f>
        <v>0</v>
      </c>
      <c r="J69" s="265"/>
      <c r="K69" s="289">
        <f>SUM(K44)</f>
        <v>0</v>
      </c>
      <c r="L69" s="290">
        <f>SUM(L44)</f>
        <v>0</v>
      </c>
      <c r="M69" s="128"/>
      <c r="N69" s="289">
        <f>SUM(N44)</f>
        <v>0</v>
      </c>
      <c r="O69" s="290">
        <f>SUM(O44)</f>
        <v>0</v>
      </c>
      <c r="P69" s="128"/>
      <c r="Q69" s="289">
        <f>SUM(Q44)</f>
        <v>0</v>
      </c>
      <c r="R69" s="290">
        <f>SUM(R44)</f>
        <v>0</v>
      </c>
      <c r="S69" s="128"/>
      <c r="T69" s="289">
        <f>SUM(T44)</f>
        <v>0</v>
      </c>
      <c r="U69" s="290">
        <f>SUM(U44)</f>
        <v>0</v>
      </c>
      <c r="V69" s="128"/>
      <c r="W69" s="289">
        <f>SUM(W44)</f>
        <v>0</v>
      </c>
      <c r="X69" s="290">
        <f>SUM(X44)</f>
        <v>0</v>
      </c>
      <c r="Y69" s="128"/>
      <c r="Z69" s="289">
        <f>SUM(Z44)</f>
        <v>0</v>
      </c>
      <c r="AA69" s="291"/>
      <c r="AB69" s="291"/>
      <c r="AC69" s="290">
        <f>SUM(AC44)</f>
        <v>0</v>
      </c>
      <c r="AD69" s="129"/>
      <c r="AE69" s="289">
        <f>SUM(AE44)</f>
        <v>0</v>
      </c>
      <c r="AF69" s="291"/>
      <c r="AG69" s="290">
        <f>SUM(AG44)</f>
        <v>0</v>
      </c>
      <c r="AH69" s="129"/>
      <c r="AI69" s="289">
        <f>SUM(AI44)</f>
        <v>0</v>
      </c>
      <c r="AJ69" s="291"/>
      <c r="AK69" s="291"/>
      <c r="AL69" s="290">
        <f>SUM(AL44)</f>
        <v>0</v>
      </c>
      <c r="AM69" s="129"/>
      <c r="AN69" s="289">
        <f>SUM(AN44)</f>
        <v>0</v>
      </c>
      <c r="AO69" s="291"/>
      <c r="AP69" s="291"/>
      <c r="AQ69" s="290">
        <f>SUM(AQ44)</f>
        <v>0</v>
      </c>
      <c r="AR69" s="128"/>
      <c r="AS69" s="289">
        <f>SUM(AS44)</f>
        <v>0</v>
      </c>
      <c r="AT69" s="291"/>
      <c r="AU69" s="291"/>
      <c r="AV69" s="290">
        <f>SUM(AV44)</f>
        <v>0</v>
      </c>
      <c r="AW69" s="128"/>
      <c r="AX69" s="289">
        <f>SUM(AX44)</f>
        <v>0</v>
      </c>
      <c r="AY69" s="290">
        <f>SUM(AY44)</f>
        <v>0</v>
      </c>
      <c r="AZ69" s="129"/>
      <c r="BA69" s="407"/>
    </row>
    <row r="70" spans="1:53" ht="20.2" customHeight="1" x14ac:dyDescent="0.3">
      <c r="A70" s="403"/>
      <c r="B70" s="404"/>
      <c r="C70" s="405"/>
      <c r="D70" s="168" t="s">
        <v>43</v>
      </c>
      <c r="E70" s="198">
        <f t="shared" si="53"/>
        <v>5</v>
      </c>
      <c r="F70" s="198">
        <f>SUM(I70+L70+O70+R70+U70+X70+AA70+AF70+AJ70+AO70+AT70+AY70)</f>
        <v>5</v>
      </c>
      <c r="G70" s="121">
        <f t="shared" ref="G70" si="63">SUM(F70/E70)</f>
        <v>1</v>
      </c>
      <c r="H70" s="289">
        <f>SUM(H45)</f>
        <v>0</v>
      </c>
      <c r="I70" s="290">
        <f>SUM(I45)</f>
        <v>0</v>
      </c>
      <c r="J70" s="121"/>
      <c r="K70" s="289">
        <f>SUM(K45)</f>
        <v>0</v>
      </c>
      <c r="L70" s="290">
        <f>SUM(L45)</f>
        <v>0</v>
      </c>
      <c r="M70" s="121"/>
      <c r="N70" s="289">
        <f>SUM(N45)</f>
        <v>0</v>
      </c>
      <c r="O70" s="290">
        <f>SUM(O45)</f>
        <v>0</v>
      </c>
      <c r="P70" s="121"/>
      <c r="Q70" s="289">
        <f>SUM(Q45)</f>
        <v>0</v>
      </c>
      <c r="R70" s="290">
        <f>SUM(R45)</f>
        <v>0</v>
      </c>
      <c r="S70" s="121"/>
      <c r="T70" s="289">
        <f>SUM(T45)</f>
        <v>5</v>
      </c>
      <c r="U70" s="290">
        <f>SUM(U45)</f>
        <v>5</v>
      </c>
      <c r="V70" s="121"/>
      <c r="W70" s="289">
        <f>SUM(W45)</f>
        <v>0</v>
      </c>
      <c r="X70" s="290">
        <f>SUM(X45)</f>
        <v>0</v>
      </c>
      <c r="Y70" s="121"/>
      <c r="Z70" s="289">
        <f>SUM(Z45)</f>
        <v>0</v>
      </c>
      <c r="AA70" s="200"/>
      <c r="AB70" s="202"/>
      <c r="AC70" s="290">
        <f>SUM(AC45)</f>
        <v>0</v>
      </c>
      <c r="AD70" s="131"/>
      <c r="AE70" s="289">
        <f>SUM(AE45)</f>
        <v>0</v>
      </c>
      <c r="AF70" s="200"/>
      <c r="AG70" s="290">
        <f>SUM(AG45)</f>
        <v>0</v>
      </c>
      <c r="AH70" s="131"/>
      <c r="AI70" s="289">
        <f>SUM(AI45)</f>
        <v>0</v>
      </c>
      <c r="AJ70" s="200"/>
      <c r="AK70" s="202"/>
      <c r="AL70" s="290">
        <f>SUM(AL45)</f>
        <v>0</v>
      </c>
      <c r="AM70" s="121"/>
      <c r="AN70" s="289">
        <f>SUM(AN45)</f>
        <v>0</v>
      </c>
      <c r="AO70" s="200"/>
      <c r="AP70" s="202"/>
      <c r="AQ70" s="290">
        <f>SUM(AQ45)</f>
        <v>0</v>
      </c>
      <c r="AR70" s="121"/>
      <c r="AS70" s="289">
        <f>SUM(AS45)</f>
        <v>0</v>
      </c>
      <c r="AT70" s="199"/>
      <c r="AU70" s="199"/>
      <c r="AV70" s="290">
        <f>SUM(AV45)</f>
        <v>0</v>
      </c>
      <c r="AW70" s="121"/>
      <c r="AX70" s="289">
        <f>SUM(AX45)</f>
        <v>0</v>
      </c>
      <c r="AY70" s="290">
        <f>SUM(AY45)</f>
        <v>0</v>
      </c>
      <c r="AZ70" s="121"/>
      <c r="BA70" s="407"/>
    </row>
    <row r="71" spans="1:53" ht="21" customHeight="1" x14ac:dyDescent="0.3">
      <c r="A71" s="400" t="s">
        <v>326</v>
      </c>
      <c r="B71" s="401"/>
      <c r="C71" s="402"/>
      <c r="D71" s="255" t="s">
        <v>41</v>
      </c>
      <c r="E71" s="288">
        <f t="shared" si="53"/>
        <v>116.2</v>
      </c>
      <c r="F71" s="288">
        <f>SUM(F72:F73)</f>
        <v>121.8</v>
      </c>
      <c r="G71" s="272">
        <f>SUM(F71/E71)</f>
        <v>1.0481927710843373</v>
      </c>
      <c r="H71" s="288">
        <f t="shared" ref="H71:AY71" si="64">SUM(H47)</f>
        <v>0</v>
      </c>
      <c r="I71" s="288">
        <f t="shared" si="64"/>
        <v>0</v>
      </c>
      <c r="J71" s="272" t="e">
        <f>SUM(I71/H71)</f>
        <v>#DIV/0!</v>
      </c>
      <c r="K71" s="288">
        <f t="shared" si="64"/>
        <v>0</v>
      </c>
      <c r="L71" s="288">
        <f t="shared" si="64"/>
        <v>0</v>
      </c>
      <c r="M71" s="272" t="e">
        <f>SUM(L71/K71)</f>
        <v>#DIV/0!</v>
      </c>
      <c r="N71" s="288">
        <f t="shared" si="64"/>
        <v>0</v>
      </c>
      <c r="O71" s="288">
        <f t="shared" si="64"/>
        <v>0</v>
      </c>
      <c r="P71" s="272" t="e">
        <f>SUM(O71/N71)</f>
        <v>#DIV/0!</v>
      </c>
      <c r="Q71" s="288">
        <f t="shared" si="64"/>
        <v>0</v>
      </c>
      <c r="R71" s="288">
        <f t="shared" si="64"/>
        <v>0</v>
      </c>
      <c r="S71" s="272" t="e">
        <f>SUM(R71/Q71)</f>
        <v>#DIV/0!</v>
      </c>
      <c r="T71" s="288">
        <f t="shared" si="64"/>
        <v>0</v>
      </c>
      <c r="U71" s="288">
        <f t="shared" si="64"/>
        <v>0</v>
      </c>
      <c r="V71" s="272" t="e">
        <f>SUM(U71/T71)</f>
        <v>#DIV/0!</v>
      </c>
      <c r="W71" s="288">
        <f>SUM(W72:W73)</f>
        <v>15</v>
      </c>
      <c r="X71" s="288">
        <f>SUM(X72:X73)</f>
        <v>15</v>
      </c>
      <c r="Y71" s="272">
        <f>SUM(X71/W71)</f>
        <v>1</v>
      </c>
      <c r="Z71" s="288">
        <f>SUM(Z72:Z73)</f>
        <v>5.6</v>
      </c>
      <c r="AA71" s="288">
        <f t="shared" ref="AA71:AC71" si="65">SUM(AA72:AA73)</f>
        <v>0</v>
      </c>
      <c r="AB71" s="288">
        <f t="shared" si="65"/>
        <v>0</v>
      </c>
      <c r="AC71" s="288">
        <f t="shared" si="65"/>
        <v>5.6</v>
      </c>
      <c r="AD71" s="272" t="e">
        <f>SUM(AC71/AB71)</f>
        <v>#DIV/0!</v>
      </c>
      <c r="AE71" s="288">
        <f>SUM(AE72:AE73)</f>
        <v>66.2</v>
      </c>
      <c r="AF71" s="288">
        <f t="shared" si="64"/>
        <v>0</v>
      </c>
      <c r="AG71" s="288">
        <f t="shared" si="64"/>
        <v>0</v>
      </c>
      <c r="AH71" s="272" t="e">
        <f>SUM(AG71/#REF!)</f>
        <v>#REF!</v>
      </c>
      <c r="AI71" s="288">
        <f>SUM(AI72:AI73)</f>
        <v>5.6</v>
      </c>
      <c r="AJ71" s="288">
        <f t="shared" si="64"/>
        <v>0</v>
      </c>
      <c r="AK71" s="288">
        <f t="shared" si="64"/>
        <v>0</v>
      </c>
      <c r="AL71" s="288">
        <f t="shared" si="64"/>
        <v>0</v>
      </c>
      <c r="AM71" s="272" t="e">
        <f>SUM(AL71/AK71)</f>
        <v>#DIV/0!</v>
      </c>
      <c r="AN71" s="288">
        <f>SUM(AN72:AN73)</f>
        <v>11.2</v>
      </c>
      <c r="AO71" s="288">
        <f t="shared" ref="AO71:AQ71" si="66">SUM(AO72:AO73)</f>
        <v>0</v>
      </c>
      <c r="AP71" s="288">
        <f t="shared" si="66"/>
        <v>0</v>
      </c>
      <c r="AQ71" s="288">
        <f t="shared" si="66"/>
        <v>11.2</v>
      </c>
      <c r="AR71" s="272" t="e">
        <f>SUM(AQ71/AP71)</f>
        <v>#DIV/0!</v>
      </c>
      <c r="AS71" s="288">
        <f>SUM(AS72:AS73)</f>
        <v>7</v>
      </c>
      <c r="AT71" s="288">
        <f t="shared" ref="AT71:AV71" si="67">SUM(AT72:AT73)</f>
        <v>0</v>
      </c>
      <c r="AU71" s="288">
        <f t="shared" si="67"/>
        <v>0</v>
      </c>
      <c r="AV71" s="288">
        <f t="shared" si="67"/>
        <v>7</v>
      </c>
      <c r="AW71" s="272" t="e">
        <f>SUM(AV71/AU71)</f>
        <v>#DIV/0!</v>
      </c>
      <c r="AX71" s="288">
        <f>SUM(AX72:AX73)</f>
        <v>5.6</v>
      </c>
      <c r="AY71" s="288">
        <f t="shared" si="64"/>
        <v>0</v>
      </c>
      <c r="AZ71" s="272">
        <f>SUM(AY71/AX71)</f>
        <v>0</v>
      </c>
      <c r="BA71" s="406"/>
    </row>
    <row r="72" spans="1:53" ht="31.15" customHeight="1" x14ac:dyDescent="0.3">
      <c r="A72" s="403"/>
      <c r="B72" s="404"/>
      <c r="C72" s="405"/>
      <c r="D72" s="167" t="s">
        <v>2</v>
      </c>
      <c r="E72" s="198">
        <f t="shared" si="53"/>
        <v>0</v>
      </c>
      <c r="F72" s="198">
        <f>SUM(I72+L72+O72+R72+U72+X72+AA72+AF72+AJ72+AO72+AT72+AY72)</f>
        <v>5.6</v>
      </c>
      <c r="G72" s="121"/>
      <c r="H72" s="228">
        <f>SUM(H56+H59)</f>
        <v>0</v>
      </c>
      <c r="I72" s="244">
        <f>SUM(I56+I60)</f>
        <v>0</v>
      </c>
      <c r="J72" s="132"/>
      <c r="K72" s="228">
        <f>SUM(K56+K59)</f>
        <v>0</v>
      </c>
      <c r="L72" s="244">
        <f>SUM(L56+L60)</f>
        <v>0</v>
      </c>
      <c r="M72" s="128"/>
      <c r="N72" s="228">
        <f>SUM(N56+N59)</f>
        <v>0</v>
      </c>
      <c r="O72" s="244">
        <f>SUM(O56+O60)</f>
        <v>0</v>
      </c>
      <c r="P72" s="128"/>
      <c r="Q72" s="228">
        <f>SUM(Q56+Q59)</f>
        <v>0</v>
      </c>
      <c r="R72" s="244">
        <f>SUM(R56+R60)</f>
        <v>0</v>
      </c>
      <c r="S72" s="128"/>
      <c r="T72" s="228">
        <f>SUM(T56+T59)</f>
        <v>0</v>
      </c>
      <c r="U72" s="244">
        <f>SUM(U56+U60)</f>
        <v>0</v>
      </c>
      <c r="V72" s="128"/>
      <c r="W72" s="228">
        <f>SUM(W56+W59)</f>
        <v>0</v>
      </c>
      <c r="X72" s="244">
        <v>0</v>
      </c>
      <c r="Y72" s="128"/>
      <c r="Z72" s="228">
        <f>SUM(Z56+Z59)</f>
        <v>0</v>
      </c>
      <c r="AA72" s="201"/>
      <c r="AB72" s="201"/>
      <c r="AC72" s="244">
        <v>0</v>
      </c>
      <c r="AD72" s="124"/>
      <c r="AE72" s="228">
        <f>SUM(AE56+AE59)</f>
        <v>0</v>
      </c>
      <c r="AF72" s="201"/>
      <c r="AG72" s="244">
        <f>SUM(AG56+AG60)</f>
        <v>0</v>
      </c>
      <c r="AH72" s="124"/>
      <c r="AI72" s="228">
        <f>SUM(AI56+AI59)</f>
        <v>0</v>
      </c>
      <c r="AJ72" s="201"/>
      <c r="AK72" s="201"/>
      <c r="AL72" s="244">
        <v>0</v>
      </c>
      <c r="AM72" s="124"/>
      <c r="AN72" s="244">
        <f>SUM(AN56+AN59)</f>
        <v>0</v>
      </c>
      <c r="AO72" s="244">
        <f t="shared" ref="AO72:AQ72" si="68">SUM(AO56+AO59)</f>
        <v>0</v>
      </c>
      <c r="AP72" s="244">
        <f t="shared" si="68"/>
        <v>0</v>
      </c>
      <c r="AQ72" s="244">
        <f t="shared" si="68"/>
        <v>0</v>
      </c>
      <c r="AR72" s="123"/>
      <c r="AS72" s="228">
        <f>SUM(AS56+AS59)</f>
        <v>0</v>
      </c>
      <c r="AT72" s="199"/>
      <c r="AU72" s="199"/>
      <c r="AV72" s="244">
        <v>0</v>
      </c>
      <c r="AW72" s="121"/>
      <c r="AX72" s="228">
        <f>SUM(AX56+AX59)</f>
        <v>0</v>
      </c>
      <c r="AY72" s="244">
        <f>SUM(AY56+AY60)</f>
        <v>5.6</v>
      </c>
      <c r="AZ72" s="131"/>
      <c r="BA72" s="407"/>
    </row>
    <row r="73" spans="1:53" ht="24.75" customHeight="1" thickBot="1" x14ac:dyDescent="0.35">
      <c r="A73" s="403"/>
      <c r="B73" s="404"/>
      <c r="C73" s="405"/>
      <c r="D73" s="168" t="s">
        <v>43</v>
      </c>
      <c r="E73" s="198">
        <f t="shared" si="53"/>
        <v>116.2</v>
      </c>
      <c r="F73" s="198">
        <f>SUM(I73+L73+O73+R73+U73+X73+AA73+AF73+AJ73+AO73+AT73+AY73+AC73+AG73+AL73+AQ73+AV73)</f>
        <v>116.2</v>
      </c>
      <c r="G73" s="121">
        <f t="shared" ref="G73" si="69">SUM(F73/E73)</f>
        <v>1</v>
      </c>
      <c r="H73" s="228">
        <f>SUM(H57+H60)</f>
        <v>0</v>
      </c>
      <c r="I73" s="244">
        <f>SUM(I57+I61)</f>
        <v>0</v>
      </c>
      <c r="J73" s="121"/>
      <c r="K73" s="228">
        <f>SUM(K57+K60)</f>
        <v>0</v>
      </c>
      <c r="L73" s="244">
        <f>SUM(L57+L61)</f>
        <v>0</v>
      </c>
      <c r="M73" s="121"/>
      <c r="N73" s="228">
        <f>SUM(N57+N60)</f>
        <v>0</v>
      </c>
      <c r="O73" s="244">
        <f>SUM(O57+O61)</f>
        <v>0</v>
      </c>
      <c r="P73" s="121"/>
      <c r="Q73" s="228">
        <f>SUM(Q57+Q60)</f>
        <v>0</v>
      </c>
      <c r="R73" s="244">
        <f>SUM(R57+R61)</f>
        <v>0</v>
      </c>
      <c r="S73" s="121"/>
      <c r="T73" s="228">
        <f>SUM(T57+T60)</f>
        <v>0</v>
      </c>
      <c r="U73" s="244">
        <f>SUM(U57)</f>
        <v>0</v>
      </c>
      <c r="V73" s="121"/>
      <c r="W73" s="228">
        <f>SUM(W57+W60)</f>
        <v>15</v>
      </c>
      <c r="X73" s="244">
        <f>SUM(X57+X60)</f>
        <v>15</v>
      </c>
      <c r="Y73" s="198"/>
      <c r="Z73" s="228">
        <f>SUM(Z57+Z60)</f>
        <v>5.6</v>
      </c>
      <c r="AA73" s="228">
        <f t="shared" ref="AA73:AC73" si="70">SUM(AA57+AA60)</f>
        <v>0</v>
      </c>
      <c r="AB73" s="228">
        <f t="shared" si="70"/>
        <v>0</v>
      </c>
      <c r="AC73" s="244">
        <f t="shared" si="70"/>
        <v>5.6</v>
      </c>
      <c r="AD73" s="131"/>
      <c r="AE73" s="228">
        <f>SUM(AE57+AE60)</f>
        <v>66.2</v>
      </c>
      <c r="AF73" s="200"/>
      <c r="AG73" s="244">
        <v>66.2</v>
      </c>
      <c r="AH73" s="131"/>
      <c r="AI73" s="228">
        <f>SUM(AI57+AI60)</f>
        <v>5.6</v>
      </c>
      <c r="AJ73" s="200"/>
      <c r="AK73" s="202"/>
      <c r="AL73" s="244">
        <v>5.6</v>
      </c>
      <c r="AM73" s="121"/>
      <c r="AN73" s="228">
        <f>SUM(AN57+AN60)</f>
        <v>11.2</v>
      </c>
      <c r="AO73" s="200"/>
      <c r="AP73" s="202"/>
      <c r="AQ73" s="244">
        <f>SUM(AQ57+AQ61)</f>
        <v>11.2</v>
      </c>
      <c r="AR73" s="121"/>
      <c r="AS73" s="228">
        <f>SUM(AS57+AS60)</f>
        <v>7</v>
      </c>
      <c r="AT73" s="199"/>
      <c r="AU73" s="199"/>
      <c r="AV73" s="244">
        <v>7</v>
      </c>
      <c r="AW73" s="121"/>
      <c r="AX73" s="228">
        <f>SUM(AX57+AX60)</f>
        <v>5.6</v>
      </c>
      <c r="AY73" s="244">
        <f>SUM(AY57+AY61)</f>
        <v>5.6</v>
      </c>
      <c r="AZ73" s="121"/>
      <c r="BA73" s="407"/>
    </row>
    <row r="74" spans="1:53" s="99" customFormat="1" ht="27.55" customHeight="1" x14ac:dyDescent="0.3">
      <c r="A74" s="396" t="s">
        <v>293</v>
      </c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396"/>
      <c r="AN74" s="396"/>
      <c r="AO74" s="396"/>
      <c r="AP74" s="396"/>
      <c r="AQ74" s="396"/>
      <c r="AR74" s="396"/>
      <c r="AS74" s="396"/>
      <c r="AT74" s="396"/>
      <c r="AU74" s="396"/>
      <c r="AV74" s="396"/>
      <c r="AW74" s="396"/>
      <c r="AX74" s="396"/>
      <c r="AY74" s="396"/>
      <c r="AZ74" s="396"/>
      <c r="BA74" s="396"/>
    </row>
    <row r="75" spans="1:53" s="100" customFormat="1" ht="45.1" customHeight="1" x14ac:dyDescent="0.3">
      <c r="A75" s="481" t="s">
        <v>294</v>
      </c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  <c r="AA75" s="482"/>
      <c r="AB75" s="482"/>
      <c r="AC75" s="482"/>
      <c r="AD75" s="482"/>
      <c r="AE75" s="482"/>
      <c r="AF75" s="482"/>
      <c r="AG75" s="482"/>
      <c r="AH75" s="482"/>
      <c r="AI75" s="482"/>
      <c r="AJ75" s="482"/>
      <c r="AK75" s="482"/>
      <c r="AL75" s="482"/>
      <c r="AM75" s="482"/>
      <c r="AN75" s="482"/>
      <c r="AO75" s="482"/>
      <c r="AP75" s="482"/>
      <c r="AQ75" s="482"/>
      <c r="AR75" s="482"/>
      <c r="AS75" s="482"/>
      <c r="AT75" s="482"/>
      <c r="AU75" s="482"/>
      <c r="AV75" s="482"/>
      <c r="AW75" s="482"/>
      <c r="AX75" s="482"/>
      <c r="AY75" s="482"/>
      <c r="AZ75" s="482"/>
      <c r="BA75" s="482"/>
    </row>
    <row r="76" spans="1:53" s="100" customFormat="1" ht="19.600000000000001" customHeight="1" x14ac:dyDescent="0.3">
      <c r="A76" s="194"/>
      <c r="B76" s="108"/>
      <c r="C76" s="108"/>
      <c r="D76" s="108"/>
      <c r="E76" s="295"/>
      <c r="F76" s="295"/>
      <c r="G76" s="260"/>
      <c r="H76" s="295"/>
      <c r="I76" s="295"/>
      <c r="J76" s="260"/>
      <c r="K76" s="295"/>
      <c r="L76" s="295"/>
      <c r="M76" s="260"/>
      <c r="N76" s="295"/>
      <c r="O76" s="295"/>
      <c r="P76" s="260"/>
      <c r="Q76" s="295"/>
      <c r="R76" s="295"/>
      <c r="S76" s="260"/>
      <c r="T76" s="295"/>
      <c r="U76" s="295"/>
      <c r="V76" s="260"/>
      <c r="W76" s="295"/>
      <c r="X76" s="295"/>
      <c r="Y76" s="260"/>
      <c r="Z76" s="295"/>
      <c r="AA76" s="295"/>
      <c r="AB76" s="295"/>
      <c r="AC76" s="295"/>
      <c r="AD76" s="260"/>
      <c r="AE76" s="295"/>
      <c r="AF76" s="295"/>
      <c r="AG76" s="295"/>
      <c r="AH76" s="260"/>
      <c r="AI76" s="295"/>
      <c r="AJ76" s="295"/>
      <c r="AK76" s="295"/>
      <c r="AL76" s="295"/>
      <c r="AM76" s="260"/>
      <c r="AN76" s="295"/>
      <c r="AO76" s="295"/>
      <c r="AP76" s="295"/>
      <c r="AQ76" s="295"/>
      <c r="AR76" s="260"/>
      <c r="AS76" s="295"/>
      <c r="AT76" s="295"/>
      <c r="AU76" s="295"/>
      <c r="AV76" s="295"/>
      <c r="AW76" s="260"/>
      <c r="AX76" s="295"/>
      <c r="AY76" s="295"/>
      <c r="AZ76" s="260"/>
      <c r="BA76" s="108"/>
    </row>
    <row r="77" spans="1:53" ht="19.600000000000001" customHeight="1" x14ac:dyDescent="0.3">
      <c r="A77" s="394" t="s">
        <v>282</v>
      </c>
      <c r="B77" s="394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394"/>
      <c r="AQ77" s="394"/>
      <c r="AR77" s="394"/>
      <c r="AS77" s="394"/>
      <c r="AT77" s="394"/>
      <c r="AU77" s="394"/>
      <c r="AV77" s="394"/>
      <c r="AW77" s="394"/>
      <c r="AX77" s="394"/>
      <c r="AY77" s="328"/>
      <c r="AZ77" s="278"/>
    </row>
    <row r="78" spans="1:53" ht="19.600000000000001" customHeight="1" x14ac:dyDescent="0.3">
      <c r="A78" s="193"/>
      <c r="B78" s="193"/>
      <c r="C78" s="193"/>
      <c r="D78" s="193"/>
      <c r="E78" s="296"/>
      <c r="F78" s="296"/>
      <c r="G78" s="261"/>
      <c r="H78" s="296"/>
      <c r="I78" s="296"/>
      <c r="J78" s="261"/>
      <c r="K78" s="296"/>
      <c r="L78" s="296"/>
      <c r="M78" s="261"/>
      <c r="N78" s="296"/>
      <c r="O78" s="296"/>
      <c r="P78" s="261"/>
      <c r="Q78" s="296"/>
      <c r="R78" s="296"/>
      <c r="S78" s="261"/>
      <c r="T78" s="296"/>
      <c r="U78" s="296"/>
      <c r="V78" s="261"/>
      <c r="W78" s="296"/>
      <c r="X78" s="296"/>
      <c r="Y78" s="261"/>
      <c r="Z78" s="296"/>
      <c r="AA78" s="296"/>
      <c r="AB78" s="296"/>
      <c r="AC78" s="296"/>
      <c r="AD78" s="261"/>
      <c r="AE78" s="296"/>
      <c r="AF78" s="296"/>
      <c r="AG78" s="296"/>
      <c r="AH78" s="261"/>
      <c r="AI78" s="296"/>
      <c r="AJ78" s="296"/>
      <c r="AK78" s="296"/>
      <c r="AL78" s="296"/>
      <c r="AM78" s="261"/>
      <c r="AN78" s="296"/>
      <c r="AO78" s="296"/>
      <c r="AP78" s="296"/>
      <c r="AQ78" s="296"/>
      <c r="AR78" s="261"/>
      <c r="AS78" s="296"/>
      <c r="AT78" s="296"/>
      <c r="AU78" s="296"/>
      <c r="AV78" s="296"/>
      <c r="AW78" s="261"/>
      <c r="AX78" s="296"/>
      <c r="AY78" s="328"/>
      <c r="AZ78" s="278"/>
    </row>
    <row r="79" spans="1:53" ht="16.45" customHeight="1" x14ac:dyDescent="0.3">
      <c r="A79" s="133" t="s">
        <v>277</v>
      </c>
      <c r="B79" s="133"/>
      <c r="C79" s="164"/>
      <c r="D79" s="164"/>
      <c r="E79" s="297"/>
      <c r="F79" s="297"/>
      <c r="G79" s="262"/>
      <c r="H79" s="297"/>
      <c r="I79" s="297"/>
      <c r="J79" s="262"/>
      <c r="K79" s="297"/>
      <c r="L79" s="297"/>
      <c r="M79" s="262"/>
      <c r="N79" s="297"/>
      <c r="O79" s="297"/>
      <c r="P79" s="262"/>
      <c r="Q79" s="297"/>
      <c r="R79" s="297"/>
      <c r="S79" s="262"/>
      <c r="T79" s="297"/>
      <c r="U79" s="297"/>
      <c r="V79" s="262"/>
      <c r="W79" s="297"/>
      <c r="X79" s="297"/>
      <c r="Y79" s="262"/>
      <c r="Z79" s="297"/>
      <c r="AA79" s="297"/>
      <c r="AB79" s="297"/>
      <c r="AC79" s="297"/>
      <c r="AD79" s="262"/>
      <c r="AE79" s="297"/>
      <c r="AF79" s="297"/>
      <c r="AG79" s="297"/>
      <c r="AH79" s="262"/>
      <c r="AI79" s="297"/>
      <c r="AJ79" s="297"/>
      <c r="AK79" s="297"/>
      <c r="AL79" s="297"/>
      <c r="AM79" s="262"/>
      <c r="AN79" s="297"/>
      <c r="AO79" s="297"/>
      <c r="AP79" s="297"/>
      <c r="AQ79" s="297"/>
      <c r="AR79" s="262"/>
      <c r="AS79" s="297"/>
      <c r="AT79" s="297"/>
      <c r="AU79" s="297"/>
      <c r="AV79" s="297"/>
      <c r="AW79" s="262"/>
      <c r="AX79" s="297"/>
      <c r="AY79" s="329"/>
      <c r="AZ79" s="279"/>
      <c r="BA79" s="106"/>
    </row>
    <row r="80" spans="1:53" ht="17.55" x14ac:dyDescent="0.3">
      <c r="A80" s="111"/>
      <c r="B80" s="109"/>
      <c r="C80" s="109"/>
      <c r="D80" s="112"/>
      <c r="E80" s="307"/>
      <c r="F80" s="307"/>
      <c r="G80" s="263"/>
      <c r="H80" s="298"/>
      <c r="I80" s="298"/>
      <c r="J80" s="266"/>
      <c r="K80" s="298"/>
      <c r="L80" s="298"/>
      <c r="M80" s="266"/>
      <c r="N80" s="298"/>
      <c r="O80" s="298"/>
      <c r="P80" s="266"/>
      <c r="Q80" s="298"/>
      <c r="R80" s="298"/>
      <c r="S80" s="266"/>
      <c r="T80" s="309"/>
      <c r="U80" s="309"/>
      <c r="V80" s="273"/>
      <c r="W80" s="309"/>
      <c r="X80" s="309"/>
      <c r="Y80" s="273"/>
      <c r="Z80" s="309"/>
      <c r="AA80" s="309"/>
      <c r="AB80" s="309"/>
      <c r="AC80" s="309"/>
      <c r="AD80" s="273"/>
      <c r="AE80" s="309"/>
      <c r="AF80" s="309"/>
      <c r="AG80" s="309"/>
      <c r="AH80" s="273"/>
      <c r="AI80" s="309"/>
      <c r="AJ80" s="309"/>
      <c r="AK80" s="309"/>
      <c r="AL80" s="309"/>
      <c r="AM80" s="273"/>
      <c r="AN80" s="298"/>
      <c r="AO80" s="298"/>
      <c r="AP80" s="298"/>
      <c r="AQ80" s="298"/>
      <c r="AR80" s="266"/>
      <c r="AS80" s="309"/>
      <c r="AT80" s="309"/>
      <c r="AU80" s="309"/>
      <c r="AV80" s="309"/>
      <c r="AW80" s="273"/>
      <c r="AX80" s="330"/>
      <c r="AY80" s="324"/>
      <c r="AZ80" s="276"/>
    </row>
    <row r="81" spans="1:52" ht="17.55" x14ac:dyDescent="0.3">
      <c r="A81" s="111"/>
      <c r="B81" s="109"/>
      <c r="C81" s="109"/>
      <c r="D81" s="112"/>
      <c r="E81" s="307"/>
      <c r="F81" s="307"/>
      <c r="G81" s="263"/>
      <c r="H81" s="298"/>
      <c r="I81" s="298"/>
      <c r="J81" s="266"/>
      <c r="K81" s="298"/>
      <c r="L81" s="298"/>
      <c r="M81" s="266"/>
      <c r="N81" s="298"/>
      <c r="O81" s="298"/>
      <c r="P81" s="266"/>
      <c r="Q81" s="298"/>
      <c r="R81" s="298"/>
      <c r="S81" s="266"/>
      <c r="T81" s="309"/>
      <c r="U81" s="309"/>
      <c r="V81" s="273"/>
      <c r="W81" s="309"/>
      <c r="X81" s="309"/>
      <c r="Y81" s="273"/>
      <c r="Z81" s="309"/>
      <c r="AA81" s="309"/>
      <c r="AB81" s="309"/>
      <c r="AC81" s="309"/>
      <c r="AD81" s="273"/>
      <c r="AE81" s="309"/>
      <c r="AF81" s="309"/>
      <c r="AG81" s="309"/>
      <c r="AH81" s="273"/>
      <c r="AI81" s="309"/>
      <c r="AJ81" s="309"/>
      <c r="AK81" s="309"/>
      <c r="AL81" s="309"/>
      <c r="AM81" s="273"/>
      <c r="AN81" s="298"/>
      <c r="AO81" s="298"/>
      <c r="AP81" s="298"/>
      <c r="AQ81" s="298"/>
      <c r="AR81" s="266"/>
      <c r="AS81" s="309"/>
      <c r="AT81" s="309"/>
      <c r="AU81" s="309"/>
      <c r="AV81" s="309"/>
      <c r="AW81" s="273"/>
      <c r="AX81" s="330"/>
      <c r="AY81" s="324"/>
      <c r="AZ81" s="276"/>
    </row>
    <row r="82" spans="1:52" ht="17.55" x14ac:dyDescent="0.3">
      <c r="A82" s="111"/>
      <c r="B82" s="109" t="s">
        <v>263</v>
      </c>
      <c r="C82" s="109"/>
      <c r="D82" s="112"/>
      <c r="E82" s="307"/>
      <c r="F82" s="307"/>
      <c r="G82" s="263"/>
      <c r="H82" s="298"/>
      <c r="I82" s="298"/>
      <c r="J82" s="266"/>
      <c r="K82" s="298"/>
      <c r="L82" s="298"/>
      <c r="M82" s="266"/>
      <c r="N82" s="298"/>
      <c r="O82" s="298"/>
      <c r="P82" s="266"/>
      <c r="Q82" s="298"/>
      <c r="R82" s="298"/>
      <c r="S82" s="266"/>
      <c r="T82" s="309"/>
      <c r="U82" s="309"/>
      <c r="V82" s="273"/>
      <c r="W82" s="309"/>
      <c r="X82" s="309"/>
      <c r="Y82" s="273"/>
      <c r="Z82" s="309"/>
      <c r="AA82" s="309"/>
      <c r="AB82" s="309"/>
      <c r="AC82" s="309"/>
      <c r="AD82" s="273"/>
      <c r="AE82" s="309"/>
      <c r="AF82" s="309"/>
      <c r="AG82" s="309"/>
      <c r="AH82" s="273"/>
      <c r="AI82" s="309"/>
      <c r="AJ82" s="309"/>
      <c r="AK82" s="309"/>
      <c r="AL82" s="309"/>
      <c r="AM82" s="273"/>
      <c r="AN82" s="298"/>
      <c r="AO82" s="298"/>
      <c r="AP82" s="298"/>
      <c r="AQ82" s="298"/>
      <c r="AR82" s="266"/>
      <c r="AS82" s="309"/>
      <c r="AT82" s="309"/>
      <c r="AU82" s="309"/>
      <c r="AV82" s="309"/>
      <c r="AW82" s="273"/>
      <c r="AX82" s="330"/>
      <c r="AY82" s="324"/>
      <c r="AZ82" s="276"/>
    </row>
    <row r="83" spans="1:52" ht="17.55" x14ac:dyDescent="0.3">
      <c r="A83" s="111"/>
      <c r="B83" s="109"/>
      <c r="C83" s="109"/>
      <c r="D83" s="112"/>
      <c r="E83" s="307"/>
      <c r="F83" s="307"/>
      <c r="G83" s="263"/>
      <c r="H83" s="298"/>
      <c r="I83" s="298"/>
      <c r="J83" s="266"/>
      <c r="K83" s="298"/>
      <c r="L83" s="298"/>
      <c r="M83" s="266"/>
      <c r="N83" s="298"/>
      <c r="O83" s="298"/>
      <c r="P83" s="266"/>
      <c r="Q83" s="298"/>
      <c r="R83" s="298"/>
      <c r="S83" s="266"/>
      <c r="T83" s="309"/>
      <c r="U83" s="309"/>
      <c r="V83" s="273"/>
      <c r="W83" s="309"/>
      <c r="X83" s="309"/>
      <c r="Y83" s="273"/>
      <c r="Z83" s="309"/>
      <c r="AA83" s="309"/>
      <c r="AB83" s="309"/>
      <c r="AC83" s="309"/>
      <c r="AD83" s="273"/>
      <c r="AE83" s="309"/>
      <c r="AF83" s="309"/>
      <c r="AG83" s="309"/>
      <c r="AH83" s="273"/>
      <c r="AI83" s="309"/>
      <c r="AJ83" s="309"/>
      <c r="AK83" s="309"/>
      <c r="AL83" s="309"/>
      <c r="AM83" s="273"/>
      <c r="AN83" s="298"/>
      <c r="AO83" s="298"/>
      <c r="AP83" s="298"/>
      <c r="AQ83" s="298"/>
      <c r="AR83" s="266"/>
      <c r="AS83" s="309"/>
      <c r="AT83" s="309"/>
      <c r="AU83" s="309"/>
      <c r="AV83" s="309"/>
      <c r="AW83" s="273"/>
      <c r="AX83" s="330"/>
      <c r="AY83" s="324"/>
      <c r="AZ83" s="276"/>
    </row>
    <row r="84" spans="1:52" ht="17.55" x14ac:dyDescent="0.3">
      <c r="A84" s="394" t="s">
        <v>266</v>
      </c>
      <c r="B84" s="394"/>
      <c r="C84" s="394"/>
      <c r="D84" s="395"/>
      <c r="E84" s="395"/>
      <c r="F84" s="395"/>
      <c r="G84" s="395"/>
      <c r="H84" s="395"/>
      <c r="I84" s="395"/>
      <c r="J84" s="395"/>
      <c r="K84" s="395"/>
      <c r="L84" s="296"/>
      <c r="M84" s="261"/>
      <c r="N84" s="296"/>
      <c r="O84" s="296"/>
      <c r="P84" s="261"/>
      <c r="Q84" s="296"/>
      <c r="R84" s="296"/>
      <c r="S84" s="261"/>
      <c r="T84" s="296"/>
      <c r="U84" s="296"/>
      <c r="V84" s="261"/>
      <c r="W84" s="296"/>
      <c r="X84" s="296"/>
      <c r="Y84" s="261"/>
      <c r="Z84" s="296"/>
      <c r="AA84" s="296"/>
      <c r="AB84" s="296"/>
      <c r="AC84" s="296"/>
      <c r="AD84" s="261"/>
      <c r="AE84" s="296"/>
      <c r="AF84" s="296"/>
      <c r="AG84" s="296"/>
      <c r="AH84" s="261"/>
      <c r="AI84" s="296"/>
      <c r="AJ84" s="296"/>
      <c r="AK84" s="296"/>
      <c r="AL84" s="296"/>
      <c r="AM84" s="261"/>
      <c r="AN84" s="296"/>
      <c r="AO84" s="296"/>
      <c r="AP84" s="296"/>
      <c r="AQ84" s="296"/>
      <c r="AR84" s="261"/>
      <c r="AS84" s="296"/>
      <c r="AT84" s="296"/>
      <c r="AU84" s="296"/>
      <c r="AV84" s="296"/>
      <c r="AW84" s="261"/>
      <c r="AX84" s="296"/>
      <c r="AY84" s="328"/>
      <c r="AZ84" s="278"/>
    </row>
    <row r="87" spans="1:52" ht="17.55" x14ac:dyDescent="0.3">
      <c r="A87" s="110"/>
      <c r="B87" s="109"/>
      <c r="C87" s="109"/>
      <c r="D87" s="112"/>
      <c r="E87" s="307"/>
      <c r="F87" s="307"/>
      <c r="G87" s="263"/>
      <c r="H87" s="302"/>
      <c r="I87" s="299"/>
      <c r="J87" s="266"/>
      <c r="K87" s="302"/>
      <c r="L87" s="299"/>
      <c r="M87" s="266"/>
      <c r="N87" s="302"/>
      <c r="O87" s="299"/>
      <c r="P87" s="266"/>
      <c r="Q87" s="302"/>
      <c r="R87" s="299"/>
      <c r="S87" s="266"/>
      <c r="T87" s="310"/>
      <c r="U87" s="311"/>
      <c r="V87" s="273"/>
      <c r="W87" s="310"/>
      <c r="X87" s="311"/>
      <c r="Y87" s="273"/>
      <c r="Z87" s="310"/>
      <c r="AA87" s="309"/>
      <c r="AB87" s="309"/>
      <c r="AC87" s="311"/>
      <c r="AD87" s="273"/>
      <c r="AE87" s="310"/>
      <c r="AF87" s="309"/>
      <c r="AG87" s="311"/>
      <c r="AH87" s="273"/>
      <c r="AI87" s="310"/>
      <c r="AJ87" s="309"/>
      <c r="AK87" s="309"/>
      <c r="AL87" s="311"/>
      <c r="AM87" s="273"/>
      <c r="AN87" s="302"/>
      <c r="AO87" s="298"/>
      <c r="AP87" s="298"/>
      <c r="AQ87" s="299"/>
      <c r="AR87" s="266"/>
      <c r="AS87" s="310"/>
      <c r="AT87" s="309"/>
      <c r="AU87" s="309"/>
      <c r="AV87" s="311"/>
      <c r="AW87" s="273"/>
      <c r="AX87" s="331"/>
      <c r="AY87" s="325"/>
      <c r="AZ87" s="276"/>
    </row>
    <row r="88" spans="1:52" x14ac:dyDescent="0.3">
      <c r="A88" s="102"/>
      <c r="T88" s="312"/>
      <c r="U88" s="313"/>
      <c r="V88" s="274"/>
      <c r="W88" s="312"/>
      <c r="X88" s="313"/>
      <c r="Y88" s="274"/>
      <c r="Z88" s="312"/>
      <c r="AA88" s="318"/>
      <c r="AB88" s="318"/>
      <c r="AC88" s="313"/>
      <c r="AD88" s="274"/>
      <c r="AE88" s="312"/>
      <c r="AF88" s="318"/>
      <c r="AG88" s="313"/>
      <c r="AH88" s="274"/>
      <c r="AI88" s="312"/>
      <c r="AJ88" s="318"/>
      <c r="AK88" s="318"/>
      <c r="AL88" s="313"/>
      <c r="AM88" s="274"/>
      <c r="AS88" s="312"/>
      <c r="AT88" s="318"/>
      <c r="AU88" s="318"/>
      <c r="AV88" s="313"/>
      <c r="AW88" s="274"/>
      <c r="AX88" s="323"/>
      <c r="AY88" s="325"/>
      <c r="AZ88" s="276"/>
    </row>
    <row r="89" spans="1:52" x14ac:dyDescent="0.3">
      <c r="A89" s="102"/>
      <c r="T89" s="312"/>
      <c r="U89" s="313"/>
      <c r="V89" s="274"/>
      <c r="W89" s="312"/>
      <c r="X89" s="313"/>
      <c r="Y89" s="274"/>
      <c r="Z89" s="312"/>
      <c r="AA89" s="318"/>
      <c r="AB89" s="318"/>
      <c r="AC89" s="313"/>
      <c r="AD89" s="274"/>
      <c r="AE89" s="312"/>
      <c r="AF89" s="318"/>
      <c r="AG89" s="313"/>
      <c r="AH89" s="274"/>
      <c r="AI89" s="312"/>
      <c r="AJ89" s="318"/>
      <c r="AK89" s="318"/>
      <c r="AL89" s="313"/>
      <c r="AM89" s="274"/>
      <c r="AS89" s="312"/>
      <c r="AT89" s="318"/>
      <c r="AU89" s="318"/>
      <c r="AV89" s="313"/>
      <c r="AW89" s="274"/>
      <c r="AX89" s="323"/>
      <c r="AY89" s="325"/>
      <c r="AZ89" s="276"/>
    </row>
    <row r="90" spans="1:52" x14ac:dyDescent="0.3">
      <c r="A90" s="102"/>
      <c r="T90" s="312"/>
      <c r="U90" s="313"/>
      <c r="V90" s="274"/>
      <c r="W90" s="312"/>
      <c r="X90" s="313"/>
      <c r="Y90" s="274"/>
      <c r="Z90" s="312"/>
      <c r="AA90" s="318"/>
      <c r="AB90" s="318"/>
      <c r="AC90" s="313"/>
      <c r="AD90" s="274"/>
      <c r="AE90" s="312"/>
      <c r="AF90" s="318"/>
      <c r="AG90" s="313"/>
      <c r="AH90" s="274"/>
      <c r="AI90" s="312"/>
      <c r="AJ90" s="318"/>
      <c r="AK90" s="318"/>
      <c r="AL90" s="313"/>
      <c r="AM90" s="274"/>
      <c r="AS90" s="312"/>
      <c r="AT90" s="318"/>
      <c r="AU90" s="318"/>
      <c r="AV90" s="313"/>
      <c r="AW90" s="274"/>
      <c r="AX90" s="323"/>
      <c r="AY90" s="325"/>
      <c r="AZ90" s="276"/>
    </row>
    <row r="91" spans="1:52" ht="14.25" customHeight="1" x14ac:dyDescent="0.3">
      <c r="A91" s="102"/>
      <c r="T91" s="312"/>
      <c r="U91" s="313"/>
      <c r="V91" s="274"/>
      <c r="W91" s="312"/>
      <c r="X91" s="313"/>
      <c r="Y91" s="274"/>
      <c r="Z91" s="312"/>
      <c r="AA91" s="318"/>
      <c r="AB91" s="318"/>
      <c r="AC91" s="313"/>
      <c r="AD91" s="274"/>
      <c r="AE91" s="312"/>
      <c r="AF91" s="318"/>
      <c r="AG91" s="313"/>
      <c r="AH91" s="274"/>
      <c r="AI91" s="312"/>
      <c r="AJ91" s="318"/>
      <c r="AK91" s="318"/>
      <c r="AL91" s="313"/>
      <c r="AM91" s="274"/>
      <c r="AS91" s="312"/>
      <c r="AT91" s="318"/>
      <c r="AU91" s="318"/>
      <c r="AV91" s="313"/>
      <c r="AW91" s="274"/>
      <c r="AX91" s="323"/>
      <c r="AY91" s="325"/>
      <c r="AZ91" s="276"/>
    </row>
    <row r="92" spans="1:52" x14ac:dyDescent="0.3">
      <c r="A92" s="103"/>
      <c r="T92" s="312"/>
      <c r="U92" s="313"/>
      <c r="V92" s="274"/>
      <c r="W92" s="312"/>
      <c r="X92" s="313"/>
      <c r="Y92" s="274"/>
      <c r="Z92" s="312"/>
      <c r="AA92" s="318"/>
      <c r="AB92" s="318"/>
      <c r="AC92" s="313"/>
      <c r="AD92" s="274"/>
      <c r="AE92" s="312"/>
      <c r="AF92" s="318"/>
      <c r="AG92" s="313"/>
      <c r="AH92" s="274"/>
      <c r="AI92" s="312"/>
      <c r="AJ92" s="318"/>
      <c r="AK92" s="318"/>
      <c r="AL92" s="313"/>
      <c r="AM92" s="274"/>
      <c r="AS92" s="312"/>
      <c r="AT92" s="318"/>
      <c r="AU92" s="318"/>
      <c r="AV92" s="313"/>
      <c r="AW92" s="274"/>
      <c r="AX92" s="323"/>
      <c r="AY92" s="325"/>
      <c r="AZ92" s="276"/>
    </row>
    <row r="93" spans="1:52" x14ac:dyDescent="0.3">
      <c r="A93" s="102"/>
      <c r="T93" s="312"/>
      <c r="U93" s="313"/>
      <c r="V93" s="274"/>
      <c r="W93" s="312"/>
      <c r="X93" s="313"/>
      <c r="Y93" s="274"/>
      <c r="Z93" s="312"/>
      <c r="AA93" s="318"/>
      <c r="AB93" s="318"/>
      <c r="AC93" s="313"/>
      <c r="AD93" s="274"/>
      <c r="AE93" s="312"/>
      <c r="AF93" s="318"/>
      <c r="AG93" s="313"/>
      <c r="AH93" s="274"/>
      <c r="AI93" s="312"/>
      <c r="AJ93" s="318"/>
      <c r="AK93" s="318"/>
      <c r="AL93" s="313"/>
      <c r="AM93" s="274"/>
      <c r="AS93" s="312"/>
      <c r="AT93" s="318"/>
      <c r="AU93" s="318"/>
      <c r="AV93" s="313"/>
      <c r="AW93" s="274"/>
      <c r="AX93" s="323"/>
      <c r="AY93" s="325"/>
      <c r="AZ93" s="276"/>
    </row>
    <row r="94" spans="1:52" x14ac:dyDescent="0.3">
      <c r="A94" s="102"/>
      <c r="T94" s="312"/>
      <c r="U94" s="313"/>
      <c r="V94" s="274"/>
      <c r="W94" s="312"/>
      <c r="X94" s="313"/>
      <c r="Y94" s="274"/>
      <c r="Z94" s="312"/>
      <c r="AA94" s="318"/>
      <c r="AB94" s="318"/>
      <c r="AC94" s="313"/>
      <c r="AD94" s="274"/>
      <c r="AE94" s="312"/>
      <c r="AF94" s="318"/>
      <c r="AG94" s="313"/>
      <c r="AH94" s="274"/>
      <c r="AI94" s="312"/>
      <c r="AJ94" s="318"/>
      <c r="AK94" s="318"/>
      <c r="AL94" s="313"/>
      <c r="AM94" s="274"/>
      <c r="AS94" s="312"/>
      <c r="AT94" s="318"/>
      <c r="AU94" s="318"/>
      <c r="AV94" s="313"/>
      <c r="AW94" s="274"/>
      <c r="AX94" s="323"/>
      <c r="AY94" s="325"/>
      <c r="AZ94" s="276"/>
    </row>
    <row r="95" spans="1:52" x14ac:dyDescent="0.3">
      <c r="A95" s="102"/>
      <c r="T95" s="312"/>
      <c r="U95" s="313"/>
      <c r="V95" s="274"/>
      <c r="W95" s="312"/>
      <c r="X95" s="313"/>
      <c r="Y95" s="274"/>
      <c r="Z95" s="312"/>
      <c r="AA95" s="318"/>
      <c r="AB95" s="318"/>
      <c r="AC95" s="313"/>
      <c r="AD95" s="274"/>
      <c r="AE95" s="312"/>
      <c r="AF95" s="318"/>
      <c r="AG95" s="313"/>
      <c r="AH95" s="274"/>
      <c r="AI95" s="312"/>
      <c r="AJ95" s="318"/>
      <c r="AK95" s="318"/>
      <c r="AL95" s="313"/>
      <c r="AM95" s="274"/>
      <c r="AS95" s="312"/>
      <c r="AT95" s="318"/>
      <c r="AU95" s="318"/>
      <c r="AV95" s="313"/>
      <c r="AW95" s="274"/>
      <c r="AX95" s="323"/>
      <c r="AY95" s="325"/>
      <c r="AZ95" s="276"/>
    </row>
    <row r="96" spans="1:52" x14ac:dyDescent="0.3">
      <c r="A96" s="102"/>
      <c r="T96" s="312"/>
      <c r="U96" s="313"/>
      <c r="V96" s="274"/>
      <c r="W96" s="312"/>
      <c r="X96" s="313"/>
      <c r="Y96" s="274"/>
      <c r="Z96" s="312"/>
      <c r="AA96" s="318"/>
      <c r="AB96" s="318"/>
      <c r="AC96" s="313"/>
      <c r="AD96" s="274"/>
      <c r="AE96" s="312"/>
      <c r="AF96" s="318"/>
      <c r="AG96" s="313"/>
      <c r="AH96" s="274"/>
      <c r="AI96" s="312"/>
      <c r="AJ96" s="318"/>
      <c r="AK96" s="318"/>
      <c r="AL96" s="313"/>
      <c r="AM96" s="274"/>
      <c r="AS96" s="312"/>
      <c r="AT96" s="318"/>
      <c r="AU96" s="318"/>
      <c r="AV96" s="313"/>
      <c r="AW96" s="274"/>
      <c r="AX96" s="323"/>
      <c r="AY96" s="325"/>
      <c r="AZ96" s="276"/>
    </row>
    <row r="97" spans="1:53" ht="12.7" customHeight="1" x14ac:dyDescent="0.3">
      <c r="A97" s="102"/>
    </row>
    <row r="98" spans="1:53" x14ac:dyDescent="0.3">
      <c r="A98" s="103"/>
    </row>
    <row r="99" spans="1:53" x14ac:dyDescent="0.3">
      <c r="A99" s="102"/>
    </row>
    <row r="100" spans="1:53" s="101" customFormat="1" x14ac:dyDescent="0.3">
      <c r="A100" s="102"/>
      <c r="D100" s="104"/>
      <c r="E100" s="306"/>
      <c r="F100" s="306"/>
      <c r="G100" s="259"/>
      <c r="H100" s="300"/>
      <c r="I100" s="292"/>
      <c r="J100" s="264"/>
      <c r="K100" s="300"/>
      <c r="L100" s="292"/>
      <c r="M100" s="264"/>
      <c r="N100" s="300"/>
      <c r="O100" s="292"/>
      <c r="P100" s="264"/>
      <c r="Q100" s="300"/>
      <c r="R100" s="292"/>
      <c r="S100" s="264"/>
      <c r="T100" s="300"/>
      <c r="U100" s="292"/>
      <c r="V100" s="264"/>
      <c r="W100" s="300"/>
      <c r="X100" s="292"/>
      <c r="Y100" s="264"/>
      <c r="Z100" s="300"/>
      <c r="AA100" s="314"/>
      <c r="AB100" s="314"/>
      <c r="AC100" s="292"/>
      <c r="AD100" s="264"/>
      <c r="AE100" s="300"/>
      <c r="AF100" s="314"/>
      <c r="AG100" s="292"/>
      <c r="AH100" s="264"/>
      <c r="AI100" s="300"/>
      <c r="AJ100" s="314"/>
      <c r="AK100" s="314"/>
      <c r="AL100" s="292"/>
      <c r="AM100" s="264"/>
      <c r="AN100" s="300"/>
      <c r="AO100" s="314"/>
      <c r="AP100" s="314"/>
      <c r="AQ100" s="292"/>
      <c r="AR100" s="264"/>
      <c r="AS100" s="300"/>
      <c r="AT100" s="314"/>
      <c r="AU100" s="314"/>
      <c r="AV100" s="292"/>
      <c r="AW100" s="264"/>
      <c r="AX100" s="300"/>
      <c r="AY100" s="292"/>
      <c r="AZ100" s="264"/>
      <c r="BA100" s="95"/>
    </row>
    <row r="101" spans="1:53" s="101" customFormat="1" x14ac:dyDescent="0.3">
      <c r="A101" s="102"/>
      <c r="D101" s="104"/>
      <c r="E101" s="306"/>
      <c r="F101" s="306"/>
      <c r="G101" s="259"/>
      <c r="H101" s="300"/>
      <c r="I101" s="292"/>
      <c r="J101" s="264"/>
      <c r="K101" s="300"/>
      <c r="L101" s="292"/>
      <c r="M101" s="264"/>
      <c r="N101" s="300"/>
      <c r="O101" s="292"/>
      <c r="P101" s="264"/>
      <c r="Q101" s="300"/>
      <c r="R101" s="292"/>
      <c r="S101" s="264"/>
      <c r="T101" s="300"/>
      <c r="U101" s="292"/>
      <c r="V101" s="264"/>
      <c r="W101" s="300"/>
      <c r="X101" s="292"/>
      <c r="Y101" s="264"/>
      <c r="Z101" s="300"/>
      <c r="AA101" s="314"/>
      <c r="AB101" s="314"/>
      <c r="AC101" s="292"/>
      <c r="AD101" s="264"/>
      <c r="AE101" s="300"/>
      <c r="AF101" s="314"/>
      <c r="AG101" s="292"/>
      <c r="AH101" s="264"/>
      <c r="AI101" s="300"/>
      <c r="AJ101" s="314"/>
      <c r="AK101" s="314"/>
      <c r="AL101" s="292"/>
      <c r="AM101" s="264"/>
      <c r="AN101" s="300"/>
      <c r="AO101" s="314"/>
      <c r="AP101" s="314"/>
      <c r="AQ101" s="292"/>
      <c r="AR101" s="264"/>
      <c r="AS101" s="300"/>
      <c r="AT101" s="314"/>
      <c r="AU101" s="314"/>
      <c r="AV101" s="292"/>
      <c r="AW101" s="264"/>
      <c r="AX101" s="300"/>
      <c r="AY101" s="292"/>
      <c r="AZ101" s="264"/>
      <c r="BA101" s="95"/>
    </row>
    <row r="102" spans="1:53" s="101" customFormat="1" x14ac:dyDescent="0.3">
      <c r="A102" s="102"/>
      <c r="D102" s="104"/>
      <c r="E102" s="306"/>
      <c r="F102" s="306"/>
      <c r="G102" s="259"/>
      <c r="H102" s="300"/>
      <c r="I102" s="292"/>
      <c r="J102" s="264"/>
      <c r="K102" s="300"/>
      <c r="L102" s="292"/>
      <c r="M102" s="264"/>
      <c r="N102" s="300"/>
      <c r="O102" s="292"/>
      <c r="P102" s="264"/>
      <c r="Q102" s="300"/>
      <c r="R102" s="292"/>
      <c r="S102" s="264"/>
      <c r="T102" s="300"/>
      <c r="U102" s="292"/>
      <c r="V102" s="264"/>
      <c r="W102" s="300"/>
      <c r="X102" s="292"/>
      <c r="Y102" s="264"/>
      <c r="Z102" s="300"/>
      <c r="AA102" s="314"/>
      <c r="AB102" s="314"/>
      <c r="AC102" s="292"/>
      <c r="AD102" s="264"/>
      <c r="AE102" s="300"/>
      <c r="AF102" s="314"/>
      <c r="AG102" s="292"/>
      <c r="AH102" s="264"/>
      <c r="AI102" s="300"/>
      <c r="AJ102" s="314"/>
      <c r="AK102" s="314"/>
      <c r="AL102" s="292"/>
      <c r="AM102" s="264"/>
      <c r="AN102" s="300"/>
      <c r="AO102" s="314"/>
      <c r="AP102" s="314"/>
      <c r="AQ102" s="292"/>
      <c r="AR102" s="264"/>
      <c r="AS102" s="300"/>
      <c r="AT102" s="314"/>
      <c r="AU102" s="314"/>
      <c r="AV102" s="292"/>
      <c r="AW102" s="264"/>
      <c r="AX102" s="300"/>
      <c r="AY102" s="292"/>
      <c r="AZ102" s="264"/>
      <c r="BA102" s="95"/>
    </row>
    <row r="103" spans="1:53" s="101" customFormat="1" x14ac:dyDescent="0.3">
      <c r="A103" s="102"/>
      <c r="D103" s="104"/>
      <c r="E103" s="306"/>
      <c r="F103" s="306"/>
      <c r="G103" s="259"/>
      <c r="H103" s="300"/>
      <c r="I103" s="292"/>
      <c r="J103" s="264"/>
      <c r="K103" s="300"/>
      <c r="L103" s="292"/>
      <c r="M103" s="264"/>
      <c r="N103" s="300"/>
      <c r="O103" s="292"/>
      <c r="P103" s="264"/>
      <c r="Q103" s="300"/>
      <c r="R103" s="292"/>
      <c r="S103" s="264"/>
      <c r="T103" s="300"/>
      <c r="U103" s="292"/>
      <c r="V103" s="264"/>
      <c r="W103" s="300"/>
      <c r="X103" s="292"/>
      <c r="Y103" s="264"/>
      <c r="Z103" s="300"/>
      <c r="AA103" s="314"/>
      <c r="AB103" s="314"/>
      <c r="AC103" s="292"/>
      <c r="AD103" s="264"/>
      <c r="AE103" s="300"/>
      <c r="AF103" s="314"/>
      <c r="AG103" s="292"/>
      <c r="AH103" s="264"/>
      <c r="AI103" s="300"/>
      <c r="AJ103" s="314"/>
      <c r="AK103" s="314"/>
      <c r="AL103" s="292"/>
      <c r="AM103" s="264"/>
      <c r="AN103" s="300"/>
      <c r="AO103" s="314"/>
      <c r="AP103" s="314"/>
      <c r="AQ103" s="292"/>
      <c r="AR103" s="264"/>
      <c r="AS103" s="300"/>
      <c r="AT103" s="314"/>
      <c r="AU103" s="314"/>
      <c r="AV103" s="292"/>
      <c r="AW103" s="264"/>
      <c r="AX103" s="300"/>
      <c r="AY103" s="292"/>
      <c r="AZ103" s="264"/>
      <c r="BA103" s="95"/>
    </row>
    <row r="109" spans="1:53" s="101" customFormat="1" ht="49.5" customHeight="1" x14ac:dyDescent="0.3">
      <c r="D109" s="104"/>
      <c r="E109" s="306"/>
      <c r="F109" s="306"/>
      <c r="G109" s="259"/>
      <c r="H109" s="300"/>
      <c r="I109" s="292"/>
      <c r="J109" s="264"/>
      <c r="K109" s="300"/>
      <c r="L109" s="292"/>
      <c r="M109" s="264"/>
      <c r="N109" s="300"/>
      <c r="O109" s="292"/>
      <c r="P109" s="264"/>
      <c r="Q109" s="300"/>
      <c r="R109" s="292"/>
      <c r="S109" s="264"/>
      <c r="T109" s="300"/>
      <c r="U109" s="292"/>
      <c r="V109" s="264"/>
      <c r="W109" s="300"/>
      <c r="X109" s="292"/>
      <c r="Y109" s="264"/>
      <c r="Z109" s="300"/>
      <c r="AA109" s="314"/>
      <c r="AB109" s="314"/>
      <c r="AC109" s="292"/>
      <c r="AD109" s="264"/>
      <c r="AE109" s="300"/>
      <c r="AF109" s="314"/>
      <c r="AG109" s="292"/>
      <c r="AH109" s="264"/>
      <c r="AI109" s="300"/>
      <c r="AJ109" s="314"/>
      <c r="AK109" s="314"/>
      <c r="AL109" s="292"/>
      <c r="AM109" s="264"/>
      <c r="AN109" s="300"/>
      <c r="AO109" s="314"/>
      <c r="AP109" s="314"/>
      <c r="AQ109" s="292"/>
      <c r="AR109" s="264"/>
      <c r="AS109" s="300"/>
      <c r="AT109" s="314"/>
      <c r="AU109" s="314"/>
      <c r="AV109" s="292"/>
      <c r="AW109" s="264"/>
      <c r="AX109" s="300"/>
      <c r="AY109" s="292"/>
      <c r="AZ109" s="264"/>
      <c r="BA109" s="95"/>
    </row>
  </sheetData>
  <mergeCells count="89">
    <mergeCell ref="A58:A60"/>
    <mergeCell ref="B58:B60"/>
    <mergeCell ref="C58:C60"/>
    <mergeCell ref="B52:B54"/>
    <mergeCell ref="C52:C54"/>
    <mergeCell ref="A52:A54"/>
    <mergeCell ref="A55:A57"/>
    <mergeCell ref="B55:B57"/>
    <mergeCell ref="C55:C57"/>
    <mergeCell ref="C43:C45"/>
    <mergeCell ref="A46:A48"/>
    <mergeCell ref="B46:B48"/>
    <mergeCell ref="C46:C48"/>
    <mergeCell ref="A49:A51"/>
    <mergeCell ref="B49:B51"/>
    <mergeCell ref="C49:C51"/>
    <mergeCell ref="W7:Y7"/>
    <mergeCell ref="A23:C25"/>
    <mergeCell ref="A75:BA75"/>
    <mergeCell ref="A61:A63"/>
    <mergeCell ref="B61:B63"/>
    <mergeCell ref="C61:C63"/>
    <mergeCell ref="BA61:BA63"/>
    <mergeCell ref="BA30:BA32"/>
    <mergeCell ref="BA10:BA12"/>
    <mergeCell ref="A13:C15"/>
    <mergeCell ref="BA13:BA25"/>
    <mergeCell ref="Z7:AD7"/>
    <mergeCell ref="AE7:AH7"/>
    <mergeCell ref="AI7:AM7"/>
    <mergeCell ref="AN7:AR7"/>
    <mergeCell ref="AS7:AW7"/>
    <mergeCell ref="A2:BA2"/>
    <mergeCell ref="A3:BA3"/>
    <mergeCell ref="A4:BA4"/>
    <mergeCell ref="A5:AN5"/>
    <mergeCell ref="A6:A8"/>
    <mergeCell ref="B6:B8"/>
    <mergeCell ref="C6:C8"/>
    <mergeCell ref="D6:D8"/>
    <mergeCell ref="E6:G6"/>
    <mergeCell ref="H6:AZ6"/>
    <mergeCell ref="AX7:AZ7"/>
    <mergeCell ref="BA6:BA8"/>
    <mergeCell ref="E7:E8"/>
    <mergeCell ref="F7:F8"/>
    <mergeCell ref="G7:G8"/>
    <mergeCell ref="H7:J7"/>
    <mergeCell ref="T7:V7"/>
    <mergeCell ref="A16:C16"/>
    <mergeCell ref="A17:C19"/>
    <mergeCell ref="A20:C22"/>
    <mergeCell ref="A10:C12"/>
    <mergeCell ref="K7:M7"/>
    <mergeCell ref="N7:P7"/>
    <mergeCell ref="Q7:S7"/>
    <mergeCell ref="A33:A35"/>
    <mergeCell ref="B33:B35"/>
    <mergeCell ref="C33:C35"/>
    <mergeCell ref="BA33:BA35"/>
    <mergeCell ref="A26:BA26"/>
    <mergeCell ref="A27:A29"/>
    <mergeCell ref="B27:B29"/>
    <mergeCell ref="C27:C29"/>
    <mergeCell ref="BA27:BA29"/>
    <mergeCell ref="A30:A32"/>
    <mergeCell ref="B30:B32"/>
    <mergeCell ref="C30:C32"/>
    <mergeCell ref="A36:BA36"/>
    <mergeCell ref="A37:A39"/>
    <mergeCell ref="B37:B39"/>
    <mergeCell ref="C37:C39"/>
    <mergeCell ref="BA37:BA39"/>
    <mergeCell ref="BA40:BA42"/>
    <mergeCell ref="A84:K84"/>
    <mergeCell ref="A74:BA74"/>
    <mergeCell ref="A77:AX77"/>
    <mergeCell ref="A64:BA64"/>
    <mergeCell ref="A65:C67"/>
    <mergeCell ref="BA65:BA67"/>
    <mergeCell ref="A68:C70"/>
    <mergeCell ref="A71:C73"/>
    <mergeCell ref="BA71:BA73"/>
    <mergeCell ref="BA68:BA70"/>
    <mergeCell ref="A40:A42"/>
    <mergeCell ref="B40:B42"/>
    <mergeCell ref="C40:C42"/>
    <mergeCell ref="A43:A45"/>
    <mergeCell ref="B43:B45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"/>
  <sheetViews>
    <sheetView zoomScale="71" zoomScaleNormal="71" workbookViewId="0">
      <selection activeCell="AP16" sqref="AP16"/>
    </sheetView>
  </sheetViews>
  <sheetFormatPr defaultColWidth="9.109375" defaultRowHeight="14.4" x14ac:dyDescent="0.25"/>
  <cols>
    <col min="1" max="1" width="4" style="135" customWidth="1"/>
    <col min="2" max="2" width="36" style="136" customWidth="1"/>
    <col min="3" max="3" width="14.88671875" style="136" customWidth="1"/>
    <col min="4" max="4" width="7.33203125" style="136" customWidth="1"/>
    <col min="5" max="5" width="8" style="136" customWidth="1"/>
    <col min="6" max="6" width="9.33203125" style="136" customWidth="1"/>
    <col min="7" max="8" width="6.44140625" style="136" customWidth="1"/>
    <col min="9" max="9" width="2.6640625" style="136" bestFit="1" customWidth="1"/>
    <col min="10" max="10" width="5.44140625" style="136" customWidth="1"/>
    <col min="11" max="11" width="6.109375" style="136" customWidth="1"/>
    <col min="12" max="12" width="2.6640625" style="136" bestFit="1" customWidth="1"/>
    <col min="13" max="13" width="5.5546875" style="136" customWidth="1"/>
    <col min="14" max="14" width="5.44140625" style="136" customWidth="1"/>
    <col min="15" max="15" width="2.6640625" style="136" bestFit="1" customWidth="1"/>
    <col min="16" max="17" width="6.109375" style="136" customWidth="1"/>
    <col min="18" max="18" width="2.6640625" style="136" bestFit="1" customWidth="1"/>
    <col min="19" max="19" width="4.88671875" style="136" customWidth="1"/>
    <col min="20" max="20" width="5.33203125" style="136" customWidth="1"/>
    <col min="21" max="21" width="2.6640625" style="136" bestFit="1" customWidth="1"/>
    <col min="22" max="22" width="5.6640625" style="136" customWidth="1"/>
    <col min="23" max="23" width="5.109375" style="136" customWidth="1"/>
    <col min="24" max="24" width="2.6640625" style="136" bestFit="1" customWidth="1"/>
    <col min="25" max="25" width="5.6640625" style="136" customWidth="1"/>
    <col min="26" max="26" width="5" style="136" customWidth="1"/>
    <col min="27" max="27" width="2.6640625" style="136" bestFit="1" customWidth="1"/>
    <col min="28" max="28" width="4.6640625" style="136" customWidth="1"/>
    <col min="29" max="29" width="4.5546875" style="136" customWidth="1"/>
    <col min="30" max="30" width="2.6640625" style="136" bestFit="1" customWidth="1"/>
    <col min="31" max="31" width="5" style="136" customWidth="1"/>
    <col min="32" max="32" width="5.109375" style="136" customWidth="1"/>
    <col min="33" max="33" width="2.6640625" style="136" bestFit="1" customWidth="1"/>
    <col min="34" max="34" width="5" style="136" customWidth="1"/>
    <col min="35" max="35" width="5.109375" style="136" customWidth="1"/>
    <col min="36" max="36" width="2.6640625" style="136" bestFit="1" customWidth="1"/>
    <col min="37" max="37" width="4.6640625" style="136" customWidth="1"/>
    <col min="38" max="38" width="6" style="136" customWidth="1"/>
    <col min="39" max="39" width="2.6640625" style="136" bestFit="1" customWidth="1"/>
    <col min="40" max="40" width="7.33203125" style="136" customWidth="1"/>
    <col min="41" max="41" width="5.33203125" style="136" customWidth="1"/>
    <col min="42" max="42" width="10.77734375" style="136" customWidth="1"/>
    <col min="43" max="43" width="14.88671875" style="136" customWidth="1"/>
    <col min="44" max="16384" width="9.109375" style="136"/>
  </cols>
  <sheetData>
    <row r="1" spans="1:44" x14ac:dyDescent="0.25">
      <c r="AE1" s="490" t="s">
        <v>297</v>
      </c>
      <c r="AF1" s="490"/>
      <c r="AG1" s="490"/>
      <c r="AH1" s="490"/>
      <c r="AI1" s="490"/>
      <c r="AJ1" s="490"/>
      <c r="AK1" s="490"/>
      <c r="AL1" s="490"/>
      <c r="AM1" s="490"/>
    </row>
    <row r="2" spans="1:44" s="138" customFormat="1" ht="15.85" customHeight="1" x14ac:dyDescent="0.3">
      <c r="A2" s="491" t="s">
        <v>300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  <c r="AL2" s="491"/>
      <c r="AM2" s="491"/>
      <c r="AN2" s="491"/>
      <c r="AO2" s="137"/>
      <c r="AP2" s="137"/>
    </row>
    <row r="3" spans="1:44" s="138" customFormat="1" ht="15.85" customHeight="1" x14ac:dyDescent="0.3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</row>
    <row r="4" spans="1:44" s="140" customFormat="1" ht="13.8" thickBot="1" x14ac:dyDescent="0.3">
      <c r="A4" s="139"/>
    </row>
    <row r="5" spans="1:44" s="140" customFormat="1" ht="12.7" customHeight="1" thickBot="1" x14ac:dyDescent="0.3">
      <c r="A5" s="492" t="s">
        <v>0</v>
      </c>
      <c r="B5" s="494" t="s">
        <v>296</v>
      </c>
      <c r="C5" s="494" t="s">
        <v>265</v>
      </c>
      <c r="D5" s="496" t="s">
        <v>327</v>
      </c>
      <c r="E5" s="497"/>
      <c r="F5" s="497"/>
      <c r="G5" s="500" t="s">
        <v>255</v>
      </c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3" t="s">
        <v>295</v>
      </c>
    </row>
    <row r="6" spans="1:44" s="140" customFormat="1" ht="66.7" customHeight="1" x14ac:dyDescent="0.25">
      <c r="A6" s="493"/>
      <c r="B6" s="495"/>
      <c r="C6" s="495"/>
      <c r="D6" s="498"/>
      <c r="E6" s="499"/>
      <c r="F6" s="499"/>
      <c r="G6" s="387" t="s">
        <v>17</v>
      </c>
      <c r="H6" s="387"/>
      <c r="I6" s="387"/>
      <c r="J6" s="387" t="s">
        <v>18</v>
      </c>
      <c r="K6" s="387"/>
      <c r="L6" s="387"/>
      <c r="M6" s="387" t="s">
        <v>22</v>
      </c>
      <c r="N6" s="387"/>
      <c r="O6" s="387"/>
      <c r="P6" s="387" t="s">
        <v>24</v>
      </c>
      <c r="Q6" s="387"/>
      <c r="R6" s="387"/>
      <c r="S6" s="387" t="s">
        <v>25</v>
      </c>
      <c r="T6" s="387"/>
      <c r="U6" s="387"/>
      <c r="V6" s="387" t="s">
        <v>26</v>
      </c>
      <c r="W6" s="387"/>
      <c r="X6" s="387"/>
      <c r="Y6" s="387" t="s">
        <v>28</v>
      </c>
      <c r="Z6" s="387"/>
      <c r="AA6" s="387"/>
      <c r="AB6" s="387" t="s">
        <v>29</v>
      </c>
      <c r="AC6" s="387"/>
      <c r="AD6" s="387"/>
      <c r="AE6" s="387" t="s">
        <v>30</v>
      </c>
      <c r="AF6" s="387"/>
      <c r="AG6" s="387"/>
      <c r="AH6" s="387" t="s">
        <v>32</v>
      </c>
      <c r="AI6" s="387"/>
      <c r="AJ6" s="387"/>
      <c r="AK6" s="387" t="s">
        <v>33</v>
      </c>
      <c r="AL6" s="387"/>
      <c r="AM6" s="387"/>
      <c r="AN6" s="387" t="s">
        <v>34</v>
      </c>
      <c r="AO6" s="387"/>
      <c r="AP6" s="502"/>
      <c r="AQ6" s="504"/>
    </row>
    <row r="7" spans="1:44" s="144" customFormat="1" ht="13.8" thickBot="1" x14ac:dyDescent="0.25">
      <c r="A7" s="141"/>
      <c r="B7" s="142"/>
      <c r="C7" s="142"/>
      <c r="D7" s="143" t="s">
        <v>20</v>
      </c>
      <c r="E7" s="143" t="s">
        <v>21</v>
      </c>
      <c r="F7" s="143" t="s">
        <v>19</v>
      </c>
      <c r="G7" s="143" t="s">
        <v>20</v>
      </c>
      <c r="H7" s="143" t="s">
        <v>21</v>
      </c>
      <c r="I7" s="143" t="s">
        <v>19</v>
      </c>
      <c r="J7" s="143" t="s">
        <v>20</v>
      </c>
      <c r="K7" s="143" t="s">
        <v>21</v>
      </c>
      <c r="L7" s="143" t="s">
        <v>19</v>
      </c>
      <c r="M7" s="143" t="s">
        <v>20</v>
      </c>
      <c r="N7" s="143" t="s">
        <v>21</v>
      </c>
      <c r="O7" s="143" t="s">
        <v>19</v>
      </c>
      <c r="P7" s="143" t="s">
        <v>20</v>
      </c>
      <c r="Q7" s="143" t="s">
        <v>21</v>
      </c>
      <c r="R7" s="143" t="s">
        <v>19</v>
      </c>
      <c r="S7" s="143" t="s">
        <v>20</v>
      </c>
      <c r="T7" s="143" t="s">
        <v>21</v>
      </c>
      <c r="U7" s="143" t="s">
        <v>19</v>
      </c>
      <c r="V7" s="143" t="s">
        <v>20</v>
      </c>
      <c r="W7" s="143" t="s">
        <v>21</v>
      </c>
      <c r="X7" s="143" t="s">
        <v>19</v>
      </c>
      <c r="Y7" s="143" t="s">
        <v>20</v>
      </c>
      <c r="Z7" s="143" t="s">
        <v>21</v>
      </c>
      <c r="AA7" s="143" t="s">
        <v>19</v>
      </c>
      <c r="AB7" s="143" t="s">
        <v>20</v>
      </c>
      <c r="AC7" s="143" t="s">
        <v>21</v>
      </c>
      <c r="AD7" s="143" t="s">
        <v>19</v>
      </c>
      <c r="AE7" s="143" t="s">
        <v>20</v>
      </c>
      <c r="AF7" s="143" t="s">
        <v>21</v>
      </c>
      <c r="AG7" s="143" t="s">
        <v>19</v>
      </c>
      <c r="AH7" s="143" t="s">
        <v>20</v>
      </c>
      <c r="AI7" s="143" t="s">
        <v>21</v>
      </c>
      <c r="AJ7" s="143" t="s">
        <v>19</v>
      </c>
      <c r="AK7" s="143" t="s">
        <v>20</v>
      </c>
      <c r="AL7" s="143" t="s">
        <v>21</v>
      </c>
      <c r="AM7" s="143" t="s">
        <v>19</v>
      </c>
      <c r="AN7" s="143" t="s">
        <v>20</v>
      </c>
      <c r="AO7" s="143" t="s">
        <v>21</v>
      </c>
      <c r="AP7" s="190" t="s">
        <v>19</v>
      </c>
      <c r="AQ7" s="505"/>
    </row>
    <row r="8" spans="1:44" s="140" customFormat="1" ht="53.25" thickBot="1" x14ac:dyDescent="0.3">
      <c r="A8" s="145">
        <v>1</v>
      </c>
      <c r="B8" s="146" t="s">
        <v>328</v>
      </c>
      <c r="C8" s="339">
        <v>12900</v>
      </c>
      <c r="D8" s="339">
        <v>13300</v>
      </c>
      <c r="E8" s="339">
        <v>13300</v>
      </c>
      <c r="F8" s="148">
        <f>SUM(E8/D8*100)</f>
        <v>100</v>
      </c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339">
        <v>13300</v>
      </c>
      <c r="AO8" s="339">
        <v>13300</v>
      </c>
      <c r="AP8" s="148">
        <f>SUM(AO8/AN8*100)</f>
        <v>100</v>
      </c>
      <c r="AQ8" s="191"/>
    </row>
    <row r="9" spans="1:44" s="140" customFormat="1" ht="53.25" thickBot="1" x14ac:dyDescent="0.3">
      <c r="A9" s="149">
        <v>2</v>
      </c>
      <c r="B9" s="150" t="s">
        <v>329</v>
      </c>
      <c r="C9" s="340">
        <v>12900</v>
      </c>
      <c r="D9" s="340">
        <v>13500</v>
      </c>
      <c r="E9" s="340">
        <v>13500</v>
      </c>
      <c r="F9" s="148">
        <f t="shared" ref="F9:F13" si="0">SUM(E9/D9*100)</f>
        <v>100</v>
      </c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340">
        <v>13500</v>
      </c>
      <c r="AO9" s="340">
        <v>13500</v>
      </c>
      <c r="AP9" s="148">
        <f t="shared" ref="AP9:AP13" si="1">SUM(AO9/AN9*100)</f>
        <v>100</v>
      </c>
      <c r="AQ9" s="191"/>
    </row>
    <row r="10" spans="1:44" s="140" customFormat="1" ht="40.1" thickBot="1" x14ac:dyDescent="0.3">
      <c r="A10" s="149">
        <v>3</v>
      </c>
      <c r="B10" s="150" t="s">
        <v>330</v>
      </c>
      <c r="C10" s="340">
        <v>66.400000000000006</v>
      </c>
      <c r="D10" s="352">
        <v>73</v>
      </c>
      <c r="E10" s="340">
        <v>85.3</v>
      </c>
      <c r="F10" s="148">
        <f t="shared" si="0"/>
        <v>116.84931506849314</v>
      </c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340">
        <v>73</v>
      </c>
      <c r="AO10" s="340">
        <v>85.3</v>
      </c>
      <c r="AP10" s="148">
        <f t="shared" si="1"/>
        <v>116.84931506849314</v>
      </c>
      <c r="AQ10" s="191"/>
    </row>
    <row r="11" spans="1:44" s="140" customFormat="1" ht="40.1" thickBot="1" x14ac:dyDescent="0.3">
      <c r="A11" s="149">
        <v>4</v>
      </c>
      <c r="B11" s="150" t="s">
        <v>331</v>
      </c>
      <c r="C11" s="340">
        <v>0</v>
      </c>
      <c r="D11" s="340">
        <v>0</v>
      </c>
      <c r="E11" s="340">
        <v>0</v>
      </c>
      <c r="F11" s="148" t="e">
        <f t="shared" si="0"/>
        <v>#DIV/0!</v>
      </c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340">
        <v>0</v>
      </c>
      <c r="AO11" s="340">
        <v>0</v>
      </c>
      <c r="AP11" s="148" t="e">
        <f t="shared" si="1"/>
        <v>#DIV/0!</v>
      </c>
      <c r="AQ11" s="191"/>
    </row>
    <row r="12" spans="1:44" s="140" customFormat="1" ht="40.1" thickBot="1" x14ac:dyDescent="0.3">
      <c r="A12" s="149">
        <v>5</v>
      </c>
      <c r="B12" s="150" t="s">
        <v>332</v>
      </c>
      <c r="C12" s="340">
        <v>62.3</v>
      </c>
      <c r="D12" s="340">
        <v>62.5</v>
      </c>
      <c r="E12" s="340">
        <v>81.400000000000006</v>
      </c>
      <c r="F12" s="148">
        <f t="shared" si="0"/>
        <v>130.24</v>
      </c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340">
        <v>62.5</v>
      </c>
      <c r="AO12" s="340">
        <v>81.400000000000006</v>
      </c>
      <c r="AP12" s="148">
        <f t="shared" si="1"/>
        <v>130.24</v>
      </c>
      <c r="AQ12" s="191"/>
    </row>
    <row r="13" spans="1:44" s="140" customFormat="1" ht="53.25" thickBot="1" x14ac:dyDescent="0.3">
      <c r="A13" s="149">
        <v>6</v>
      </c>
      <c r="B13" s="150" t="s">
        <v>333</v>
      </c>
      <c r="C13" s="340">
        <v>50</v>
      </c>
      <c r="D13" s="340">
        <v>50</v>
      </c>
      <c r="E13" s="340">
        <v>50</v>
      </c>
      <c r="F13" s="148">
        <f t="shared" si="0"/>
        <v>100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340">
        <v>50</v>
      </c>
      <c r="AO13" s="340">
        <v>50</v>
      </c>
      <c r="AP13" s="148">
        <f t="shared" si="1"/>
        <v>100</v>
      </c>
      <c r="AQ13" s="191"/>
    </row>
    <row r="14" spans="1:44" s="154" customFormat="1" ht="13.15" x14ac:dyDescent="0.3">
      <c r="A14" s="152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</row>
    <row r="15" spans="1:44" s="154" customFormat="1" ht="13.15" x14ac:dyDescent="0.3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</row>
    <row r="16" spans="1:44" s="156" customFormat="1" ht="70.900000000000006" customHeight="1" x14ac:dyDescent="0.3">
      <c r="A16" s="506" t="s">
        <v>278</v>
      </c>
      <c r="B16" s="507"/>
      <c r="C16" s="507"/>
      <c r="D16" s="509" t="s">
        <v>281</v>
      </c>
      <c r="E16" s="509"/>
      <c r="F16" s="510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</row>
    <row r="17" spans="1:70" s="156" customFormat="1" ht="15.65" x14ac:dyDescent="0.3">
      <c r="A17" s="157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</row>
    <row r="18" spans="1:70" s="156" customFormat="1" ht="15.65" x14ac:dyDescent="0.3">
      <c r="A18" s="157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</row>
    <row r="19" spans="1:70" s="105" customFormat="1" ht="14.25" customHeight="1" x14ac:dyDescent="0.3">
      <c r="A19" s="508" t="s">
        <v>277</v>
      </c>
      <c r="B19" s="508"/>
      <c r="C19" s="508"/>
      <c r="D19" s="165" t="s">
        <v>281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</row>
    <row r="20" spans="1:70" s="105" customFormat="1" ht="15.65" x14ac:dyDescent="0.3">
      <c r="A20" s="159"/>
      <c r="B20" s="160"/>
      <c r="C20" s="160"/>
      <c r="D20" s="161"/>
      <c r="E20" s="161"/>
      <c r="F20" s="161"/>
      <c r="G20" s="162"/>
      <c r="H20" s="162"/>
      <c r="I20" s="162"/>
      <c r="J20" s="162"/>
      <c r="K20" s="162"/>
      <c r="L20" s="162"/>
      <c r="M20" s="162"/>
      <c r="N20" s="162"/>
      <c r="O20" s="162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0"/>
      <c r="BJ20" s="160"/>
      <c r="BK20" s="160"/>
      <c r="BL20" s="163"/>
      <c r="BM20" s="163"/>
      <c r="BN20" s="163"/>
    </row>
    <row r="21" spans="1:70" s="140" customFormat="1" ht="13.15" x14ac:dyDescent="0.25">
      <c r="A21" s="106"/>
    </row>
  </sheetData>
  <mergeCells count="23">
    <mergeCell ref="AQ5:AQ7"/>
    <mergeCell ref="A16:C16"/>
    <mergeCell ref="A19:C19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6:F1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opLeftCell="A7" zoomScale="95" zoomScaleNormal="95" workbookViewId="0">
      <selection activeCell="C3" sqref="C3"/>
    </sheetView>
  </sheetViews>
  <sheetFormatPr defaultRowHeight="15.05" x14ac:dyDescent="0.3"/>
  <cols>
    <col min="1" max="1" width="4.33203125" style="172" customWidth="1"/>
    <col min="2" max="2" width="36.88671875" style="172" customWidth="1"/>
    <col min="3" max="3" width="98.33203125" style="172" customWidth="1"/>
    <col min="4" max="256" width="8.88671875" style="172"/>
    <col min="257" max="257" width="4.33203125" style="172" customWidth="1"/>
    <col min="258" max="258" width="35.6640625" style="172" customWidth="1"/>
    <col min="259" max="259" width="40.5546875" style="172" customWidth="1"/>
    <col min="260" max="512" width="8.88671875" style="172"/>
    <col min="513" max="513" width="4.33203125" style="172" customWidth="1"/>
    <col min="514" max="514" width="35.6640625" style="172" customWidth="1"/>
    <col min="515" max="515" width="40.5546875" style="172" customWidth="1"/>
    <col min="516" max="768" width="8.88671875" style="172"/>
    <col min="769" max="769" width="4.33203125" style="172" customWidth="1"/>
    <col min="770" max="770" width="35.6640625" style="172" customWidth="1"/>
    <col min="771" max="771" width="40.5546875" style="172" customWidth="1"/>
    <col min="772" max="1024" width="8.88671875" style="172"/>
    <col min="1025" max="1025" width="4.33203125" style="172" customWidth="1"/>
    <col min="1026" max="1026" width="35.6640625" style="172" customWidth="1"/>
    <col min="1027" max="1027" width="40.5546875" style="172" customWidth="1"/>
    <col min="1028" max="1280" width="8.88671875" style="172"/>
    <col min="1281" max="1281" width="4.33203125" style="172" customWidth="1"/>
    <col min="1282" max="1282" width="35.6640625" style="172" customWidth="1"/>
    <col min="1283" max="1283" width="40.5546875" style="172" customWidth="1"/>
    <col min="1284" max="1536" width="8.88671875" style="172"/>
    <col min="1537" max="1537" width="4.33203125" style="172" customWidth="1"/>
    <col min="1538" max="1538" width="35.6640625" style="172" customWidth="1"/>
    <col min="1539" max="1539" width="40.5546875" style="172" customWidth="1"/>
    <col min="1540" max="1792" width="8.88671875" style="172"/>
    <col min="1793" max="1793" width="4.33203125" style="172" customWidth="1"/>
    <col min="1794" max="1794" width="35.6640625" style="172" customWidth="1"/>
    <col min="1795" max="1795" width="40.5546875" style="172" customWidth="1"/>
    <col min="1796" max="2048" width="8.88671875" style="172"/>
    <col min="2049" max="2049" width="4.33203125" style="172" customWidth="1"/>
    <col min="2050" max="2050" width="35.6640625" style="172" customWidth="1"/>
    <col min="2051" max="2051" width="40.5546875" style="172" customWidth="1"/>
    <col min="2052" max="2304" width="8.88671875" style="172"/>
    <col min="2305" max="2305" width="4.33203125" style="172" customWidth="1"/>
    <col min="2306" max="2306" width="35.6640625" style="172" customWidth="1"/>
    <col min="2307" max="2307" width="40.5546875" style="172" customWidth="1"/>
    <col min="2308" max="2560" width="8.88671875" style="172"/>
    <col min="2561" max="2561" width="4.33203125" style="172" customWidth="1"/>
    <col min="2562" max="2562" width="35.6640625" style="172" customWidth="1"/>
    <col min="2563" max="2563" width="40.5546875" style="172" customWidth="1"/>
    <col min="2564" max="2816" width="8.88671875" style="172"/>
    <col min="2817" max="2817" width="4.33203125" style="172" customWidth="1"/>
    <col min="2818" max="2818" width="35.6640625" style="172" customWidth="1"/>
    <col min="2819" max="2819" width="40.5546875" style="172" customWidth="1"/>
    <col min="2820" max="3072" width="8.88671875" style="172"/>
    <col min="3073" max="3073" width="4.33203125" style="172" customWidth="1"/>
    <col min="3074" max="3074" width="35.6640625" style="172" customWidth="1"/>
    <col min="3075" max="3075" width="40.5546875" style="172" customWidth="1"/>
    <col min="3076" max="3328" width="8.88671875" style="172"/>
    <col min="3329" max="3329" width="4.33203125" style="172" customWidth="1"/>
    <col min="3330" max="3330" width="35.6640625" style="172" customWidth="1"/>
    <col min="3331" max="3331" width="40.5546875" style="172" customWidth="1"/>
    <col min="3332" max="3584" width="8.88671875" style="172"/>
    <col min="3585" max="3585" width="4.33203125" style="172" customWidth="1"/>
    <col min="3586" max="3586" width="35.6640625" style="172" customWidth="1"/>
    <col min="3587" max="3587" width="40.5546875" style="172" customWidth="1"/>
    <col min="3588" max="3840" width="8.88671875" style="172"/>
    <col min="3841" max="3841" width="4.33203125" style="172" customWidth="1"/>
    <col min="3842" max="3842" width="35.6640625" style="172" customWidth="1"/>
    <col min="3843" max="3843" width="40.5546875" style="172" customWidth="1"/>
    <col min="3844" max="4096" width="8.88671875" style="172"/>
    <col min="4097" max="4097" width="4.33203125" style="172" customWidth="1"/>
    <col min="4098" max="4098" width="35.6640625" style="172" customWidth="1"/>
    <col min="4099" max="4099" width="40.5546875" style="172" customWidth="1"/>
    <col min="4100" max="4352" width="8.88671875" style="172"/>
    <col min="4353" max="4353" width="4.33203125" style="172" customWidth="1"/>
    <col min="4354" max="4354" width="35.6640625" style="172" customWidth="1"/>
    <col min="4355" max="4355" width="40.5546875" style="172" customWidth="1"/>
    <col min="4356" max="4608" width="8.88671875" style="172"/>
    <col min="4609" max="4609" width="4.33203125" style="172" customWidth="1"/>
    <col min="4610" max="4610" width="35.6640625" style="172" customWidth="1"/>
    <col min="4611" max="4611" width="40.5546875" style="172" customWidth="1"/>
    <col min="4612" max="4864" width="8.88671875" style="172"/>
    <col min="4865" max="4865" width="4.33203125" style="172" customWidth="1"/>
    <col min="4866" max="4866" width="35.6640625" style="172" customWidth="1"/>
    <col min="4867" max="4867" width="40.5546875" style="172" customWidth="1"/>
    <col min="4868" max="5120" width="8.88671875" style="172"/>
    <col min="5121" max="5121" width="4.33203125" style="172" customWidth="1"/>
    <col min="5122" max="5122" width="35.6640625" style="172" customWidth="1"/>
    <col min="5123" max="5123" width="40.5546875" style="172" customWidth="1"/>
    <col min="5124" max="5376" width="8.88671875" style="172"/>
    <col min="5377" max="5377" width="4.33203125" style="172" customWidth="1"/>
    <col min="5378" max="5378" width="35.6640625" style="172" customWidth="1"/>
    <col min="5379" max="5379" width="40.5546875" style="172" customWidth="1"/>
    <col min="5380" max="5632" width="8.88671875" style="172"/>
    <col min="5633" max="5633" width="4.33203125" style="172" customWidth="1"/>
    <col min="5634" max="5634" width="35.6640625" style="172" customWidth="1"/>
    <col min="5635" max="5635" width="40.5546875" style="172" customWidth="1"/>
    <col min="5636" max="5888" width="8.88671875" style="172"/>
    <col min="5889" max="5889" width="4.33203125" style="172" customWidth="1"/>
    <col min="5890" max="5890" width="35.6640625" style="172" customWidth="1"/>
    <col min="5891" max="5891" width="40.5546875" style="172" customWidth="1"/>
    <col min="5892" max="6144" width="8.88671875" style="172"/>
    <col min="6145" max="6145" width="4.33203125" style="172" customWidth="1"/>
    <col min="6146" max="6146" width="35.6640625" style="172" customWidth="1"/>
    <col min="6147" max="6147" width="40.5546875" style="172" customWidth="1"/>
    <col min="6148" max="6400" width="8.88671875" style="172"/>
    <col min="6401" max="6401" width="4.33203125" style="172" customWidth="1"/>
    <col min="6402" max="6402" width="35.6640625" style="172" customWidth="1"/>
    <col min="6403" max="6403" width="40.5546875" style="172" customWidth="1"/>
    <col min="6404" max="6656" width="8.88671875" style="172"/>
    <col min="6657" max="6657" width="4.33203125" style="172" customWidth="1"/>
    <col min="6658" max="6658" width="35.6640625" style="172" customWidth="1"/>
    <col min="6659" max="6659" width="40.5546875" style="172" customWidth="1"/>
    <col min="6660" max="6912" width="8.88671875" style="172"/>
    <col min="6913" max="6913" width="4.33203125" style="172" customWidth="1"/>
    <col min="6914" max="6914" width="35.6640625" style="172" customWidth="1"/>
    <col min="6915" max="6915" width="40.5546875" style="172" customWidth="1"/>
    <col min="6916" max="7168" width="8.88671875" style="172"/>
    <col min="7169" max="7169" width="4.33203125" style="172" customWidth="1"/>
    <col min="7170" max="7170" width="35.6640625" style="172" customWidth="1"/>
    <col min="7171" max="7171" width="40.5546875" style="172" customWidth="1"/>
    <col min="7172" max="7424" width="8.88671875" style="172"/>
    <col min="7425" max="7425" width="4.33203125" style="172" customWidth="1"/>
    <col min="7426" max="7426" width="35.6640625" style="172" customWidth="1"/>
    <col min="7427" max="7427" width="40.5546875" style="172" customWidth="1"/>
    <col min="7428" max="7680" width="8.88671875" style="172"/>
    <col min="7681" max="7681" width="4.33203125" style="172" customWidth="1"/>
    <col min="7682" max="7682" width="35.6640625" style="172" customWidth="1"/>
    <col min="7683" max="7683" width="40.5546875" style="172" customWidth="1"/>
    <col min="7684" max="7936" width="8.88671875" style="172"/>
    <col min="7937" max="7937" width="4.33203125" style="172" customWidth="1"/>
    <col min="7938" max="7938" width="35.6640625" style="172" customWidth="1"/>
    <col min="7939" max="7939" width="40.5546875" style="172" customWidth="1"/>
    <col min="7940" max="8192" width="8.88671875" style="172"/>
    <col min="8193" max="8193" width="4.33203125" style="172" customWidth="1"/>
    <col min="8194" max="8194" width="35.6640625" style="172" customWidth="1"/>
    <col min="8195" max="8195" width="40.5546875" style="172" customWidth="1"/>
    <col min="8196" max="8448" width="8.88671875" style="172"/>
    <col min="8449" max="8449" width="4.33203125" style="172" customWidth="1"/>
    <col min="8450" max="8450" width="35.6640625" style="172" customWidth="1"/>
    <col min="8451" max="8451" width="40.5546875" style="172" customWidth="1"/>
    <col min="8452" max="8704" width="8.88671875" style="172"/>
    <col min="8705" max="8705" width="4.33203125" style="172" customWidth="1"/>
    <col min="8706" max="8706" width="35.6640625" style="172" customWidth="1"/>
    <col min="8707" max="8707" width="40.5546875" style="172" customWidth="1"/>
    <col min="8708" max="8960" width="8.88671875" style="172"/>
    <col min="8961" max="8961" width="4.33203125" style="172" customWidth="1"/>
    <col min="8962" max="8962" width="35.6640625" style="172" customWidth="1"/>
    <col min="8963" max="8963" width="40.5546875" style="172" customWidth="1"/>
    <col min="8964" max="9216" width="8.88671875" style="172"/>
    <col min="9217" max="9217" width="4.33203125" style="172" customWidth="1"/>
    <col min="9218" max="9218" width="35.6640625" style="172" customWidth="1"/>
    <col min="9219" max="9219" width="40.5546875" style="172" customWidth="1"/>
    <col min="9220" max="9472" width="8.88671875" style="172"/>
    <col min="9473" max="9473" width="4.33203125" style="172" customWidth="1"/>
    <col min="9474" max="9474" width="35.6640625" style="172" customWidth="1"/>
    <col min="9475" max="9475" width="40.5546875" style="172" customWidth="1"/>
    <col min="9476" max="9728" width="8.88671875" style="172"/>
    <col min="9729" max="9729" width="4.33203125" style="172" customWidth="1"/>
    <col min="9730" max="9730" width="35.6640625" style="172" customWidth="1"/>
    <col min="9731" max="9731" width="40.5546875" style="172" customWidth="1"/>
    <col min="9732" max="9984" width="8.88671875" style="172"/>
    <col min="9985" max="9985" width="4.33203125" style="172" customWidth="1"/>
    <col min="9986" max="9986" width="35.6640625" style="172" customWidth="1"/>
    <col min="9987" max="9987" width="40.5546875" style="172" customWidth="1"/>
    <col min="9988" max="10240" width="8.88671875" style="172"/>
    <col min="10241" max="10241" width="4.33203125" style="172" customWidth="1"/>
    <col min="10242" max="10242" width="35.6640625" style="172" customWidth="1"/>
    <col min="10243" max="10243" width="40.5546875" style="172" customWidth="1"/>
    <col min="10244" max="10496" width="8.88671875" style="172"/>
    <col min="10497" max="10497" width="4.33203125" style="172" customWidth="1"/>
    <col min="10498" max="10498" width="35.6640625" style="172" customWidth="1"/>
    <col min="10499" max="10499" width="40.5546875" style="172" customWidth="1"/>
    <col min="10500" max="10752" width="8.88671875" style="172"/>
    <col min="10753" max="10753" width="4.33203125" style="172" customWidth="1"/>
    <col min="10754" max="10754" width="35.6640625" style="172" customWidth="1"/>
    <col min="10755" max="10755" width="40.5546875" style="172" customWidth="1"/>
    <col min="10756" max="11008" width="8.88671875" style="172"/>
    <col min="11009" max="11009" width="4.33203125" style="172" customWidth="1"/>
    <col min="11010" max="11010" width="35.6640625" style="172" customWidth="1"/>
    <col min="11011" max="11011" width="40.5546875" style="172" customWidth="1"/>
    <col min="11012" max="11264" width="8.88671875" style="172"/>
    <col min="11265" max="11265" width="4.33203125" style="172" customWidth="1"/>
    <col min="11266" max="11266" width="35.6640625" style="172" customWidth="1"/>
    <col min="11267" max="11267" width="40.5546875" style="172" customWidth="1"/>
    <col min="11268" max="11520" width="8.88671875" style="172"/>
    <col min="11521" max="11521" width="4.33203125" style="172" customWidth="1"/>
    <col min="11522" max="11522" width="35.6640625" style="172" customWidth="1"/>
    <col min="11523" max="11523" width="40.5546875" style="172" customWidth="1"/>
    <col min="11524" max="11776" width="8.88671875" style="172"/>
    <col min="11777" max="11777" width="4.33203125" style="172" customWidth="1"/>
    <col min="11778" max="11778" width="35.6640625" style="172" customWidth="1"/>
    <col min="11779" max="11779" width="40.5546875" style="172" customWidth="1"/>
    <col min="11780" max="12032" width="8.88671875" style="172"/>
    <col min="12033" max="12033" width="4.33203125" style="172" customWidth="1"/>
    <col min="12034" max="12034" width="35.6640625" style="172" customWidth="1"/>
    <col min="12035" max="12035" width="40.5546875" style="172" customWidth="1"/>
    <col min="12036" max="12288" width="8.88671875" style="172"/>
    <col min="12289" max="12289" width="4.33203125" style="172" customWidth="1"/>
    <col min="12290" max="12290" width="35.6640625" style="172" customWidth="1"/>
    <col min="12291" max="12291" width="40.5546875" style="172" customWidth="1"/>
    <col min="12292" max="12544" width="8.88671875" style="172"/>
    <col min="12545" max="12545" width="4.33203125" style="172" customWidth="1"/>
    <col min="12546" max="12546" width="35.6640625" style="172" customWidth="1"/>
    <col min="12547" max="12547" width="40.5546875" style="172" customWidth="1"/>
    <col min="12548" max="12800" width="8.88671875" style="172"/>
    <col min="12801" max="12801" width="4.33203125" style="172" customWidth="1"/>
    <col min="12802" max="12802" width="35.6640625" style="172" customWidth="1"/>
    <col min="12803" max="12803" width="40.5546875" style="172" customWidth="1"/>
    <col min="12804" max="13056" width="8.88671875" style="172"/>
    <col min="13057" max="13057" width="4.33203125" style="172" customWidth="1"/>
    <col min="13058" max="13058" width="35.6640625" style="172" customWidth="1"/>
    <col min="13059" max="13059" width="40.5546875" style="172" customWidth="1"/>
    <col min="13060" max="13312" width="8.88671875" style="172"/>
    <col min="13313" max="13313" width="4.33203125" style="172" customWidth="1"/>
    <col min="13314" max="13314" width="35.6640625" style="172" customWidth="1"/>
    <col min="13315" max="13315" width="40.5546875" style="172" customWidth="1"/>
    <col min="13316" max="13568" width="8.88671875" style="172"/>
    <col min="13569" max="13569" width="4.33203125" style="172" customWidth="1"/>
    <col min="13570" max="13570" width="35.6640625" style="172" customWidth="1"/>
    <col min="13571" max="13571" width="40.5546875" style="172" customWidth="1"/>
    <col min="13572" max="13824" width="8.88671875" style="172"/>
    <col min="13825" max="13825" width="4.33203125" style="172" customWidth="1"/>
    <col min="13826" max="13826" width="35.6640625" style="172" customWidth="1"/>
    <col min="13827" max="13827" width="40.5546875" style="172" customWidth="1"/>
    <col min="13828" max="14080" width="8.88671875" style="172"/>
    <col min="14081" max="14081" width="4.33203125" style="172" customWidth="1"/>
    <col min="14082" max="14082" width="35.6640625" style="172" customWidth="1"/>
    <col min="14083" max="14083" width="40.5546875" style="172" customWidth="1"/>
    <col min="14084" max="14336" width="8.88671875" style="172"/>
    <col min="14337" max="14337" width="4.33203125" style="172" customWidth="1"/>
    <col min="14338" max="14338" width="35.6640625" style="172" customWidth="1"/>
    <col min="14339" max="14339" width="40.5546875" style="172" customWidth="1"/>
    <col min="14340" max="14592" width="8.88671875" style="172"/>
    <col min="14593" max="14593" width="4.33203125" style="172" customWidth="1"/>
    <col min="14594" max="14594" width="35.6640625" style="172" customWidth="1"/>
    <col min="14595" max="14595" width="40.5546875" style="172" customWidth="1"/>
    <col min="14596" max="14848" width="8.88671875" style="172"/>
    <col min="14849" max="14849" width="4.33203125" style="172" customWidth="1"/>
    <col min="14850" max="14850" width="35.6640625" style="172" customWidth="1"/>
    <col min="14851" max="14851" width="40.5546875" style="172" customWidth="1"/>
    <col min="14852" max="15104" width="8.88671875" style="172"/>
    <col min="15105" max="15105" width="4.33203125" style="172" customWidth="1"/>
    <col min="15106" max="15106" width="35.6640625" style="172" customWidth="1"/>
    <col min="15107" max="15107" width="40.5546875" style="172" customWidth="1"/>
    <col min="15108" max="15360" width="8.88671875" style="172"/>
    <col min="15361" max="15361" width="4.33203125" style="172" customWidth="1"/>
    <col min="15362" max="15362" width="35.6640625" style="172" customWidth="1"/>
    <col min="15363" max="15363" width="40.5546875" style="172" customWidth="1"/>
    <col min="15364" max="15616" width="8.88671875" style="172"/>
    <col min="15617" max="15617" width="4.33203125" style="172" customWidth="1"/>
    <col min="15618" max="15618" width="35.6640625" style="172" customWidth="1"/>
    <col min="15619" max="15619" width="40.5546875" style="172" customWidth="1"/>
    <col min="15620" max="15872" width="8.88671875" style="172"/>
    <col min="15873" max="15873" width="4.33203125" style="172" customWidth="1"/>
    <col min="15874" max="15874" width="35.6640625" style="172" customWidth="1"/>
    <col min="15875" max="15875" width="40.5546875" style="172" customWidth="1"/>
    <col min="15876" max="16128" width="8.88671875" style="172"/>
    <col min="16129" max="16129" width="4.33203125" style="172" customWidth="1"/>
    <col min="16130" max="16130" width="35.6640625" style="172" customWidth="1"/>
    <col min="16131" max="16131" width="40.5546875" style="172" customWidth="1"/>
    <col min="16132" max="16384" width="8.88671875" style="172"/>
  </cols>
  <sheetData>
    <row r="1" spans="1:47" ht="22.55" customHeight="1" x14ac:dyDescent="0.3">
      <c r="A1" s="169"/>
      <c r="B1" s="170"/>
      <c r="C1" s="171" t="s">
        <v>260</v>
      </c>
      <c r="D1" s="170"/>
      <c r="E1" s="170"/>
      <c r="F1" s="170"/>
      <c r="G1" s="170"/>
      <c r="H1" s="170"/>
      <c r="I1" s="170"/>
      <c r="J1" s="170"/>
      <c r="K1" s="170"/>
    </row>
    <row r="2" spans="1:47" ht="44.45" customHeight="1" x14ac:dyDescent="0.3">
      <c r="A2" s="169"/>
      <c r="B2" s="511" t="s">
        <v>301</v>
      </c>
      <c r="C2" s="511"/>
      <c r="D2" s="173"/>
      <c r="E2" s="173"/>
      <c r="F2" s="173"/>
      <c r="G2" s="173"/>
      <c r="H2" s="173"/>
      <c r="I2" s="173"/>
      <c r="J2" s="173"/>
      <c r="K2" s="173"/>
    </row>
    <row r="3" spans="1:47" s="175" customFormat="1" ht="310.55" customHeight="1" x14ac:dyDescent="0.3">
      <c r="A3" s="176" t="s">
        <v>267</v>
      </c>
      <c r="B3" s="166" t="s">
        <v>273</v>
      </c>
      <c r="C3" s="351" t="s">
        <v>335</v>
      </c>
      <c r="D3" s="174"/>
      <c r="E3" s="174"/>
      <c r="F3" s="174"/>
      <c r="G3" s="174"/>
      <c r="H3" s="174"/>
      <c r="I3" s="174"/>
      <c r="J3" s="174"/>
      <c r="K3" s="174"/>
    </row>
    <row r="4" spans="1:47" s="175" customFormat="1" ht="26.3" x14ac:dyDescent="0.3">
      <c r="A4" s="176" t="s">
        <v>268</v>
      </c>
      <c r="B4" s="166" t="s">
        <v>276</v>
      </c>
      <c r="C4" s="350" t="s">
        <v>334</v>
      </c>
      <c r="D4" s="174"/>
      <c r="E4" s="174"/>
      <c r="F4" s="174"/>
      <c r="G4" s="174"/>
      <c r="H4" s="174"/>
      <c r="I4" s="174"/>
      <c r="J4" s="174"/>
      <c r="K4" s="174"/>
    </row>
    <row r="5" spans="1:47" s="178" customFormat="1" ht="15.05" customHeight="1" x14ac:dyDescent="0.25">
      <c r="A5" s="176" t="s">
        <v>6</v>
      </c>
      <c r="B5" s="166"/>
      <c r="C5" s="380"/>
      <c r="D5" s="177"/>
      <c r="E5" s="177"/>
      <c r="F5" s="177"/>
      <c r="G5" s="177"/>
      <c r="H5" s="177"/>
      <c r="I5" s="177"/>
      <c r="J5" s="177"/>
      <c r="K5" s="177"/>
    </row>
    <row r="6" spans="1:47" s="178" customFormat="1" ht="15.05" customHeight="1" x14ac:dyDescent="0.25">
      <c r="A6" s="176" t="s">
        <v>7</v>
      </c>
      <c r="B6" s="166"/>
      <c r="C6" s="386"/>
      <c r="D6" s="177"/>
      <c r="E6" s="177"/>
      <c r="F6" s="177"/>
      <c r="G6" s="177"/>
      <c r="H6" s="177"/>
      <c r="I6" s="177"/>
      <c r="J6" s="177"/>
      <c r="K6" s="177"/>
    </row>
    <row r="7" spans="1:47" s="178" customFormat="1" ht="15.05" customHeight="1" x14ac:dyDescent="0.25">
      <c r="A7" s="176" t="s">
        <v>8</v>
      </c>
      <c r="B7" s="166"/>
      <c r="C7" s="386"/>
      <c r="D7" s="177"/>
      <c r="E7" s="177"/>
      <c r="F7" s="177"/>
      <c r="G7" s="177"/>
      <c r="H7" s="177"/>
      <c r="I7" s="177"/>
      <c r="J7" s="177"/>
      <c r="K7" s="177"/>
    </row>
    <row r="8" spans="1:47" s="178" customFormat="1" ht="15.05" customHeight="1" x14ac:dyDescent="0.25">
      <c r="A8" s="176" t="s">
        <v>14</v>
      </c>
      <c r="B8" s="166"/>
      <c r="C8" s="386"/>
      <c r="D8" s="177"/>
      <c r="E8" s="177"/>
      <c r="F8" s="177"/>
      <c r="G8" s="177"/>
      <c r="H8" s="177"/>
      <c r="I8" s="177"/>
      <c r="J8" s="177"/>
      <c r="K8" s="177"/>
    </row>
    <row r="9" spans="1:47" s="178" customFormat="1" ht="15.05" customHeight="1" x14ac:dyDescent="0.25">
      <c r="A9" s="176" t="s">
        <v>15</v>
      </c>
      <c r="B9" s="166"/>
      <c r="C9" s="381"/>
      <c r="D9" s="177"/>
      <c r="E9" s="177"/>
      <c r="F9" s="177"/>
      <c r="G9" s="177"/>
      <c r="H9" s="177"/>
      <c r="I9" s="177"/>
      <c r="J9" s="177"/>
      <c r="K9" s="177"/>
    </row>
    <row r="10" spans="1:47" ht="15.85" customHeight="1" x14ac:dyDescent="0.3">
      <c r="A10" s="176"/>
      <c r="B10" s="166" t="s">
        <v>274</v>
      </c>
      <c r="C10" s="188"/>
      <c r="D10" s="177"/>
      <c r="E10" s="177"/>
      <c r="F10" s="177"/>
      <c r="G10" s="177"/>
      <c r="H10" s="177"/>
      <c r="I10" s="177"/>
      <c r="J10" s="177"/>
      <c r="K10" s="177"/>
    </row>
    <row r="11" spans="1:47" s="175" customFormat="1" ht="52.6" x14ac:dyDescent="0.3">
      <c r="A11" s="189" t="s">
        <v>269</v>
      </c>
      <c r="B11" s="166" t="s">
        <v>283</v>
      </c>
      <c r="C11" s="188"/>
      <c r="D11" s="174"/>
      <c r="E11" s="174"/>
      <c r="F11" s="174"/>
      <c r="G11" s="174"/>
      <c r="H11" s="174"/>
      <c r="I11" s="174"/>
      <c r="J11" s="174"/>
      <c r="K11" s="174"/>
    </row>
    <row r="12" spans="1:47" x14ac:dyDescent="0.3">
      <c r="A12" s="179"/>
      <c r="B12" s="180" t="s">
        <v>275</v>
      </c>
      <c r="C12" s="181"/>
      <c r="D12" s="173"/>
      <c r="E12" s="173"/>
      <c r="F12" s="173"/>
      <c r="G12" s="173"/>
      <c r="H12" s="173"/>
      <c r="I12" s="173"/>
      <c r="J12" s="173"/>
      <c r="K12" s="173"/>
    </row>
    <row r="13" spans="1:47" x14ac:dyDescent="0.3">
      <c r="A13" s="179"/>
      <c r="B13" s="182"/>
      <c r="C13" s="183"/>
      <c r="D13" s="173"/>
      <c r="E13" s="173"/>
      <c r="F13" s="173"/>
      <c r="G13" s="173"/>
      <c r="H13" s="173"/>
      <c r="I13" s="173"/>
      <c r="J13" s="173"/>
      <c r="K13" s="173"/>
    </row>
    <row r="14" spans="1:47" x14ac:dyDescent="0.3">
      <c r="A14" s="179"/>
      <c r="B14" s="182"/>
      <c r="C14" s="182"/>
      <c r="D14" s="173"/>
      <c r="E14" s="173"/>
      <c r="F14" s="173"/>
      <c r="G14" s="173"/>
      <c r="H14" s="173"/>
      <c r="I14" s="173"/>
      <c r="J14" s="173"/>
      <c r="K14" s="173"/>
    </row>
    <row r="15" spans="1:47" s="177" customFormat="1" ht="34.450000000000003" customHeight="1" x14ac:dyDescent="0.25">
      <c r="A15" s="512" t="s">
        <v>279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2"/>
      <c r="AN15" s="512"/>
      <c r="AO15" s="512"/>
      <c r="AP15" s="512"/>
      <c r="AQ15" s="512"/>
      <c r="AR15" s="512"/>
      <c r="AS15" s="512"/>
      <c r="AT15" s="512"/>
      <c r="AU15" s="184"/>
    </row>
    <row r="16" spans="1:47" x14ac:dyDescent="0.3">
      <c r="A16" s="169"/>
      <c r="B16" s="185"/>
      <c r="C16" s="185"/>
      <c r="D16" s="173"/>
      <c r="E16" s="173"/>
      <c r="F16" s="173"/>
      <c r="G16" s="173"/>
      <c r="H16" s="173"/>
      <c r="I16" s="173"/>
      <c r="J16" s="173"/>
      <c r="K16" s="173"/>
    </row>
    <row r="17" spans="1:11" x14ac:dyDescent="0.3">
      <c r="A17" s="169"/>
      <c r="B17" s="513" t="s">
        <v>280</v>
      </c>
      <c r="C17" s="513"/>
      <c r="D17" s="513"/>
      <c r="E17" s="513"/>
      <c r="F17" s="513"/>
      <c r="G17" s="513"/>
      <c r="H17" s="513"/>
      <c r="I17" s="513"/>
      <c r="J17" s="173"/>
      <c r="K17" s="173"/>
    </row>
    <row r="18" spans="1:11" x14ac:dyDescent="0.3">
      <c r="A18" s="169"/>
      <c r="B18" s="186"/>
      <c r="C18" s="187"/>
      <c r="D18" s="170"/>
      <c r="E18" s="170"/>
      <c r="F18" s="170"/>
      <c r="G18" s="170"/>
      <c r="H18" s="170"/>
      <c r="I18" s="170"/>
      <c r="J18" s="170"/>
      <c r="K18" s="170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2018-12-05T04:13:53Z</cp:lastPrinted>
  <dcterms:created xsi:type="dcterms:W3CDTF">2011-05-17T05:04:33Z</dcterms:created>
  <dcterms:modified xsi:type="dcterms:W3CDTF">2020-01-20T09:28:39Z</dcterms:modified>
</cp:coreProperties>
</file>